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601" activeTab="0"/>
  </bookViews>
  <sheets>
    <sheet name="allegati di bilancio" sheetId="1" r:id="rId1"/>
  </sheets>
  <definedNames/>
  <calcPr fullCalcOnLoad="1"/>
</workbook>
</file>

<file path=xl/sharedStrings.xml><?xml version="1.0" encoding="utf-8"?>
<sst xmlns="http://schemas.openxmlformats.org/spreadsheetml/2006/main" count="152" uniqueCount="128">
  <si>
    <t>FONDO TFR ANNO 2000</t>
  </si>
  <si>
    <t>FONDO TFR DAL 1.1.2001</t>
  </si>
  <si>
    <t>FONDO DI RIVALUTAZIONE</t>
  </si>
  <si>
    <t>RIVALUTAZIONE</t>
  </si>
  <si>
    <t>MAT. LORDO</t>
  </si>
  <si>
    <t>CTR 0,50%</t>
  </si>
  <si>
    <t>PAGATO</t>
  </si>
  <si>
    <t>DOCENTI/ASSISTENTI</t>
  </si>
  <si>
    <t>CREDITI DIVERSI (All. 2)</t>
  </si>
  <si>
    <t>V/ENTI ASSISTENZIALI</t>
  </si>
  <si>
    <t>a) PRESTAZIONE DI SERVIZI</t>
  </si>
  <si>
    <t>b) GODIMENTO DI BENI DI TERZI</t>
  </si>
  <si>
    <t>c) ONERI DIVERSI DI GESTIONE</t>
  </si>
  <si>
    <t>CREDITI V/CLIENTI (All. 1)</t>
  </si>
  <si>
    <t>TOTALE</t>
  </si>
  <si>
    <t>Saldo certificato</t>
  </si>
  <si>
    <t>NOTE DI CREDITO DA RICEVERE</t>
  </si>
  <si>
    <t xml:space="preserve">ASYSTEL SPA                                       </t>
  </si>
  <si>
    <t>SPESE BANCARIE</t>
  </si>
  <si>
    <t>ASSOCIAZIONI SINDACALI</t>
  </si>
  <si>
    <t xml:space="preserve">REGIONE LOMBARDIA                                 </t>
  </si>
  <si>
    <t xml:space="preserve"> </t>
  </si>
  <si>
    <t>CONTRIBUTI INPS su 14^</t>
  </si>
  <si>
    <t>BANCA C/C  (All. 4)</t>
  </si>
  <si>
    <t xml:space="preserve">RISCONTI ATTIVI (All. 5) </t>
  </si>
  <si>
    <t>TRATTAMENTO DI FINE RAPPORTO (All. 6)</t>
  </si>
  <si>
    <t>DEBITI V/FORNITORI (All. 7)</t>
  </si>
  <si>
    <t>DEBITI DIVERSI (All. 9)</t>
  </si>
  <si>
    <t>RATEI PASSIVI (All. 10)</t>
  </si>
  <si>
    <t>FUNZIONAMENTO (All. 12)</t>
  </si>
  <si>
    <t>MANUTENZIONI IMMOBILIARI</t>
  </si>
  <si>
    <t>ASSICURAZIONI</t>
  </si>
  <si>
    <t>CERTIFICAZIONE SISTEMA QUALITA'</t>
  </si>
  <si>
    <t xml:space="preserve">FITTI PASSIVI  </t>
  </si>
  <si>
    <t xml:space="preserve">SPESE GESTIONE IMMOBILE            </t>
  </si>
  <si>
    <t>NOLEGGI</t>
  </si>
  <si>
    <t>ALTRE IMPOSTE DEDUCIBILI</t>
  </si>
  <si>
    <t>ABBUONI E SCONTI PASSIVI</t>
  </si>
  <si>
    <t xml:space="preserve">IRAP                           </t>
  </si>
  <si>
    <t>RITENUTA SU RIVALUTAZIONE</t>
  </si>
  <si>
    <t xml:space="preserve">F.DO SVALUTAZ. CREDITI ART. 106 TUIR    </t>
  </si>
  <si>
    <t xml:space="preserve">F.DO SVALUTAZ CRED TASSATO ART 106 TUIR </t>
  </si>
  <si>
    <t>ALTRE IMPOSTE INDEDUCIBILI</t>
  </si>
  <si>
    <t>CANCELLERIA E MATERIALI DI CONSUMO</t>
  </si>
  <si>
    <t>DEBITI PER FATT./NOTE DA RICEVERE (All. 8)</t>
  </si>
  <si>
    <t>BANCA POPOLARE DI SONDRIO:</t>
  </si>
  <si>
    <t>c/c 63000X80 conto corrente ordinario</t>
  </si>
  <si>
    <t>c/c 19236X63 conto Fondimpresa</t>
  </si>
  <si>
    <t>c/c 19237X64 conto fondi U.E.</t>
  </si>
  <si>
    <t>RISCONTI PASSIVI (All. 11)</t>
  </si>
  <si>
    <t>REGIONE LOMBARDIA</t>
  </si>
  <si>
    <t xml:space="preserve">UNIONCAMERE LOMBARDIA - UNIONE REG.CCIAA          </t>
  </si>
  <si>
    <t xml:space="preserve">SOCIETA' DI INCORAGGIAMENTO D'ARTI E MESTIERI     </t>
  </si>
  <si>
    <t xml:space="preserve">CCIAA DI VARESE                                   </t>
  </si>
  <si>
    <t>ELETTROTECNICA FRIGERIO MOLTENI Snc</t>
  </si>
  <si>
    <t>FONDIMPRESA</t>
  </si>
  <si>
    <t>ENTE NAZIONALE PER IL MICROCREDITO</t>
  </si>
  <si>
    <t>UNIONCAMERE NAZIONALE</t>
  </si>
  <si>
    <t>SIAM SOCIETA' DI INCORAGGIAMENTO ARTI E MESTIERI</t>
  </si>
  <si>
    <t>CISALFA SPORT SPA</t>
  </si>
  <si>
    <t>UNIONE CONFCOMMERCIO IMPRESE PER L'ITALIA</t>
  </si>
  <si>
    <t xml:space="preserve">CITTA METROPOLITANA DI MILANO </t>
  </si>
  <si>
    <t>CREDITI FATT./NOTE DA EMETTERE (All. 3)</t>
  </si>
  <si>
    <t>BANCA POPOLARE DI SONDRIO</t>
  </si>
  <si>
    <t>TELECOM ITALIA SPA O TIM S.P.A.</t>
  </si>
  <si>
    <t>KYOCERA DOCUMENT SOLUTIONS ITALIA SPA</t>
  </si>
  <si>
    <t>CREDITI PER ABBONAMENTI MEZZI PUBBLICI</t>
  </si>
  <si>
    <t>ALTRI</t>
  </si>
  <si>
    <t>LICENZE SOFTWARE</t>
  </si>
  <si>
    <t>A.C.G. AUDITING &amp; CONSULTING GROUP S.R.L.</t>
  </si>
  <si>
    <t>KOTUKO SRL</t>
  </si>
  <si>
    <t>FRAREG S.R.L.</t>
  </si>
  <si>
    <t>SERVIZI LOGISTICI E DI TRASPORTO</t>
  </si>
  <si>
    <t>ALTRE SPESE PER SERVIZI</t>
  </si>
  <si>
    <t>SALDO ALL' 1/1/2022</t>
  </si>
  <si>
    <t>SALDO AL 31/12/2022</t>
  </si>
  <si>
    <t>CUCINA NOSTRA APS</t>
  </si>
  <si>
    <t>BMECH SRL</t>
  </si>
  <si>
    <t>CESVIP LOMBARDIA SOC. COOP.VA</t>
  </si>
  <si>
    <t>ISTITUTO FREUD</t>
  </si>
  <si>
    <t>COMUNE DI MILANO</t>
  </si>
  <si>
    <t>CCIAA DI SONDRIO</t>
  </si>
  <si>
    <t>ENTE NAZIONALE MICROCREDITO</t>
  </si>
  <si>
    <t>RETRIBUZIONI 14^  dal 01/07/2022 al 31/12/2022</t>
  </si>
  <si>
    <t>ANCOLLI T.</t>
  </si>
  <si>
    <t>CONNEXIA SRL</t>
  </si>
  <si>
    <t>FONDAZIONE ACCADEMIA TEATRO ALLA SCALA</t>
  </si>
  <si>
    <t>BUONI PASTO PERSONALE</t>
  </si>
  <si>
    <t>TELEFONICHE E CONNETTIVITA'</t>
  </si>
  <si>
    <t>ELABORAZIONE PAGHE E CONTRIBUTI</t>
  </si>
  <si>
    <t>LEGALI E GIUDIZIARIE</t>
  </si>
  <si>
    <t>SPESE PER LA FORMAZIONE DEL PERSONALE</t>
  </si>
  <si>
    <t>CONSULENZE LEGALI E NOTARILI</t>
  </si>
  <si>
    <t>CONSULENZE AMMINISTRATIVE E FISCALI</t>
  </si>
  <si>
    <t>COBAT SPA</t>
  </si>
  <si>
    <t>CEFRIEL SOC. CONS. A R.L.</t>
  </si>
  <si>
    <t>INVENTO INNOVATION LAB S.R.L.</t>
  </si>
  <si>
    <t>SIAM SOCIETA' DI INCORAGGIAM. D'ARTI E MESTIERI</t>
  </si>
  <si>
    <t>AMBRO LOGISTICA S.R.L.</t>
  </si>
  <si>
    <t>GOTO TECHNOLOGIES IRELAND UNLIMITED COMPANY</t>
  </si>
  <si>
    <t>COCKTAIL SERVICE SRL</t>
  </si>
  <si>
    <t>ARTEKA SRL</t>
  </si>
  <si>
    <t>E-VAI SRL</t>
  </si>
  <si>
    <t>ATM AZIENDA TRASPORTI MILANESI S.P.A.</t>
  </si>
  <si>
    <t>TECNOSERVICECAMERE S.C.P.A.</t>
  </si>
  <si>
    <t>ACQUA SERVICE SNC</t>
  </si>
  <si>
    <t>Projit S.r.l</t>
  </si>
  <si>
    <t>C2 SRL</t>
  </si>
  <si>
    <t>INFOCAMERE SOC.CONSORTILE DI INFORMATICA DELLE CAMERE DI COMMERCIO ITALIANE PER AZ.</t>
  </si>
  <si>
    <t>INVENTO INNOVATION LAB IMPRESA SOCIALE S.R.L.</t>
  </si>
  <si>
    <t>KETI S.R.L.</t>
  </si>
  <si>
    <t>RTI ENGINEERING INGEGNERIA INF</t>
  </si>
  <si>
    <t>CONSULTIA SRL</t>
  </si>
  <si>
    <t>RIGENERAZIONE URBANA</t>
  </si>
  <si>
    <t>RTI SINTESI</t>
  </si>
  <si>
    <t>PTS CLASS SPA</t>
  </si>
  <si>
    <t>CAFASSO &amp; FIGLI S.P.A.</t>
  </si>
  <si>
    <t>SIAM Società incoraggiamento arti e mestieri</t>
  </si>
  <si>
    <t>RETECAMERE SOC. CONS. A R. L. IN LIQUIDAZIONE</t>
  </si>
  <si>
    <t>ALTRE SPESE</t>
  </si>
  <si>
    <t>ALTRE SPESE PER IL PERSONALE</t>
  </si>
  <si>
    <t>SERVIZI INFORMATICI</t>
  </si>
  <si>
    <t>CONSULENZE TECNICHE</t>
  </si>
  <si>
    <t>POSTALI E VALORI BOLLATI</t>
  </si>
  <si>
    <t>SPESE DI PULIZIA STRUTTURA</t>
  </si>
  <si>
    <t>SPESE OSPITALITA'</t>
  </si>
  <si>
    <t>SPESE VIAGGI E TRASFERTE</t>
  </si>
  <si>
    <t>CATERING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</si>
</sst>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0000"/>
    <numFmt numFmtId="180" formatCode="0.0000000"/>
    <numFmt numFmtId="181" formatCode="0.000000000"/>
    <numFmt numFmtId="182" formatCode="0.0000000000"/>
    <numFmt numFmtId="183" formatCode="0.000000"/>
    <numFmt numFmtId="184" formatCode="0.00000"/>
    <numFmt numFmtId="185" formatCode="0.0000"/>
    <numFmt numFmtId="186" formatCode="0.000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#,##0.0"/>
    <numFmt numFmtId="191" formatCode="#,##0.000"/>
    <numFmt numFmtId="192" formatCode="#,##0.0000"/>
    <numFmt numFmtId="193" formatCode="_-[$€]\ * #,##0.00_-;\-[$€]\ * #,##0.00_-;_-[$€]\ * &quot;-&quot;??_-;_-@_-"/>
    <numFmt numFmtId="194" formatCode="_-* #,##0.00\ [$€-1007]_-;\-* #,##0.00\ [$€-1007]_-;_-* &quot;-&quot;??\ [$€-1007]_-;_-@_-"/>
    <numFmt numFmtId="195" formatCode="#,##0.00_ ;\-#,##0.00\ "/>
    <numFmt numFmtId="196" formatCode="0.0%"/>
    <numFmt numFmtId="197" formatCode="0.00;[Red]0.00"/>
    <numFmt numFmtId="198" formatCode="0.00_ ;[Red]\-0.00\ "/>
    <numFmt numFmtId="199" formatCode="#,##0.00_ ;[Red]\-#,##0.00\ "/>
    <numFmt numFmtId="200" formatCode="#,##0.00;[Red]#,##0.00"/>
    <numFmt numFmtId="201" formatCode="0.00_ ;\-0.00\ "/>
    <numFmt numFmtId="202" formatCode="[$-410]dddd\ d\ mmmm\ yyyy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_-* #,##0.000_-;\-* #,##0.000_-;_-* &quot;-&quot;??_-;_-@_-"/>
    <numFmt numFmtId="208" formatCode="dd/mm/yy;@"/>
    <numFmt numFmtId="209" formatCode="[$-10410]#,##0.00;\-#,##0.00;0.00"/>
    <numFmt numFmtId="210" formatCode="_ * #,##0.00_)_ ;_ * \(#,##0.00\)_ ;_ * &quot;-&quot;??_)_ ;_ @_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G Times"/>
      <family val="0"/>
    </font>
    <font>
      <sz val="11"/>
      <name val="CG Times"/>
      <family val="0"/>
    </font>
    <font>
      <strike/>
      <sz val="11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G Times"/>
      <family val="0"/>
    </font>
    <font>
      <strike/>
      <sz val="11"/>
      <color indexed="10"/>
      <name val="CG Times"/>
      <family val="0"/>
    </font>
    <font>
      <sz val="11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G Times"/>
      <family val="0"/>
    </font>
    <font>
      <strike/>
      <sz val="11"/>
      <color rgb="FFFF0000"/>
      <name val="CG Times"/>
      <family val="0"/>
    </font>
    <font>
      <sz val="11"/>
      <color theme="1"/>
      <name val="CG 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93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3" fontId="4" fillId="0" borderId="0" xfId="46" applyFont="1" applyFill="1" applyAlignment="1">
      <alignment horizontal="center"/>
    </xf>
    <xf numFmtId="43" fontId="4" fillId="0" borderId="0" xfId="53" applyFont="1" applyAlignment="1">
      <alignment/>
    </xf>
    <xf numFmtId="43" fontId="4" fillId="0" borderId="0" xfId="46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46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3" fontId="45" fillId="0" borderId="0" xfId="46" applyFont="1" applyFill="1" applyAlignment="1">
      <alignment horizontal="center"/>
    </xf>
    <xf numFmtId="43" fontId="45" fillId="0" borderId="0" xfId="46" applyFont="1" applyFill="1" applyAlignment="1">
      <alignment/>
    </xf>
    <xf numFmtId="165" fontId="45" fillId="0" borderId="0" xfId="0" applyNumberFormat="1" applyFont="1" applyFill="1" applyAlignment="1">
      <alignment/>
    </xf>
    <xf numFmtId="43" fontId="4" fillId="0" borderId="0" xfId="53" applyFont="1" applyFill="1" applyAlignment="1">
      <alignment/>
    </xf>
    <xf numFmtId="0" fontId="4" fillId="0" borderId="0" xfId="0" applyNumberFormat="1" applyFont="1" applyAlignment="1">
      <alignment/>
    </xf>
    <xf numFmtId="195" fontId="4" fillId="0" borderId="0" xfId="46" applyNumberFormat="1" applyFont="1" applyFill="1" applyAlignment="1">
      <alignment/>
    </xf>
    <xf numFmtId="43" fontId="45" fillId="0" borderId="0" xfId="53" applyFont="1" applyAlignment="1">
      <alignment/>
    </xf>
    <xf numFmtId="195" fontId="45" fillId="0" borderId="0" xfId="46" applyNumberFormat="1" applyFont="1" applyFill="1" applyAlignment="1">
      <alignment/>
    </xf>
    <xf numFmtId="43" fontId="4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5" fillId="0" borderId="0" xfId="0" applyFont="1" applyFill="1" applyAlignment="1" quotePrefix="1">
      <alignment horizontal="left"/>
    </xf>
    <xf numFmtId="43" fontId="4" fillId="0" borderId="0" xfId="0" applyNumberFormat="1" applyFont="1" applyFill="1" applyAlignment="1">
      <alignment horizontal="center"/>
    </xf>
    <xf numFmtId="43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5" fillId="0" borderId="0" xfId="59" applyNumberFormat="1" applyFont="1" applyFill="1" applyAlignment="1">
      <alignment horizontal="center"/>
    </xf>
    <xf numFmtId="0" fontId="45" fillId="0" borderId="0" xfId="59" applyNumberFormat="1" applyFont="1" applyAlignment="1">
      <alignment horizontal="center"/>
    </xf>
    <xf numFmtId="43" fontId="4" fillId="0" borderId="0" xfId="46" applyFont="1" applyAlignment="1">
      <alignment horizontal="center" vertical="center"/>
    </xf>
    <xf numFmtId="43" fontId="4" fillId="0" borderId="0" xfId="0" applyNumberFormat="1" applyFont="1" applyAlignment="1">
      <alignment/>
    </xf>
    <xf numFmtId="43" fontId="45" fillId="0" borderId="0" xfId="46" applyFont="1" applyFill="1" applyAlignment="1">
      <alignment horizontal="left" vertical="center"/>
    </xf>
    <xf numFmtId="43" fontId="45" fillId="0" borderId="0" xfId="59" applyFont="1" applyAlignment="1">
      <alignment/>
    </xf>
    <xf numFmtId="0" fontId="4" fillId="0" borderId="0" xfId="72" applyFont="1" applyAlignment="1">
      <alignment horizontal="left" vertical="center"/>
      <protection/>
    </xf>
    <xf numFmtId="43" fontId="4" fillId="0" borderId="0" xfId="72" applyNumberFormat="1" applyFont="1" applyAlignment="1">
      <alignment horizontal="left" vertical="center"/>
      <protection/>
    </xf>
    <xf numFmtId="43" fontId="4" fillId="0" borderId="0" xfId="46" applyFont="1" applyAlignment="1">
      <alignment horizontal="left" vertical="center"/>
    </xf>
    <xf numFmtId="43" fontId="45" fillId="0" borderId="0" xfId="59" applyFont="1" applyFill="1" applyAlignment="1">
      <alignment/>
    </xf>
    <xf numFmtId="0" fontId="4" fillId="0" borderId="0" xfId="0" applyFont="1" applyAlignment="1">
      <alignment horizontal="left" vertical="center"/>
    </xf>
    <xf numFmtId="43" fontId="4" fillId="0" borderId="0" xfId="46" applyFont="1" applyFill="1" applyAlignment="1">
      <alignment horizontal="right" vertical="center"/>
    </xf>
    <xf numFmtId="43" fontId="4" fillId="0" borderId="0" xfId="46" applyFont="1" applyAlignment="1">
      <alignment horizontal="right" vertical="center"/>
    </xf>
    <xf numFmtId="43" fontId="4" fillId="0" borderId="0" xfId="0" applyNumberFormat="1" applyFont="1" applyAlignment="1">
      <alignment horizontal="left" vertical="center"/>
    </xf>
    <xf numFmtId="43" fontId="4" fillId="0" borderId="0" xfId="46" applyFont="1" applyFill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0" xfId="59" applyNumberFormat="1" applyFont="1" applyAlignment="1">
      <alignment/>
    </xf>
    <xf numFmtId="165" fontId="4" fillId="0" borderId="0" xfId="0" applyNumberFormat="1" applyFont="1" applyFill="1" applyAlignment="1">
      <alignment/>
    </xf>
    <xf numFmtId="43" fontId="45" fillId="0" borderId="0" xfId="60" applyFont="1" applyFill="1" applyAlignment="1">
      <alignment/>
    </xf>
    <xf numFmtId="43" fontId="45" fillId="0" borderId="0" xfId="60" applyFont="1" applyFill="1" applyAlignment="1">
      <alignment horizontal="center"/>
    </xf>
    <xf numFmtId="43" fontId="45" fillId="0" borderId="0" xfId="46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right"/>
    </xf>
    <xf numFmtId="0" fontId="45" fillId="0" borderId="0" xfId="0" applyNumberFormat="1" applyFont="1" applyFill="1" applyAlignment="1" quotePrefix="1">
      <alignment horizontal="left"/>
    </xf>
    <xf numFmtId="4" fontId="45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NumberFormat="1" applyFont="1" applyFill="1" applyAlignment="1" quotePrefix="1">
      <alignment horizontal="center"/>
    </xf>
    <xf numFmtId="199" fontId="45" fillId="0" borderId="0" xfId="59" applyNumberFormat="1" applyFont="1" applyFill="1" applyAlignment="1">
      <alignment horizontal="right"/>
    </xf>
    <xf numFmtId="195" fontId="4" fillId="0" borderId="0" xfId="53" applyNumberFormat="1" applyFont="1" applyAlignment="1">
      <alignment/>
    </xf>
    <xf numFmtId="199" fontId="45" fillId="0" borderId="0" xfId="0" applyNumberFormat="1" applyFont="1" applyFill="1" applyAlignment="1">
      <alignment horizontal="right"/>
    </xf>
    <xf numFmtId="195" fontId="45" fillId="0" borderId="0" xfId="53" applyNumberFormat="1" applyFont="1" applyBorder="1" applyAlignment="1">
      <alignment/>
    </xf>
    <xf numFmtId="195" fontId="45" fillId="0" borderId="0" xfId="0" applyNumberFormat="1" applyFont="1" applyFill="1" applyAlignment="1">
      <alignment horizontal="right"/>
    </xf>
    <xf numFmtId="4" fontId="4" fillId="0" borderId="0" xfId="53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195" fontId="45" fillId="0" borderId="0" xfId="53" applyNumberFormat="1" applyFont="1" applyAlignment="1">
      <alignment/>
    </xf>
    <xf numFmtId="195" fontId="45" fillId="0" borderId="0" xfId="59" applyNumberFormat="1" applyFont="1" applyFill="1" applyAlignment="1">
      <alignment horizontal="right"/>
    </xf>
    <xf numFmtId="195" fontId="4" fillId="0" borderId="0" xfId="0" applyNumberFormat="1" applyFont="1" applyFill="1" applyAlignment="1">
      <alignment/>
    </xf>
    <xf numFmtId="43" fontId="45" fillId="0" borderId="0" xfId="46" applyFont="1" applyAlignment="1">
      <alignment/>
    </xf>
    <xf numFmtId="43" fontId="45" fillId="0" borderId="0" xfId="59" applyFont="1" applyFill="1" applyAlignment="1">
      <alignment horizontal="right"/>
    </xf>
    <xf numFmtId="0" fontId="4" fillId="0" borderId="0" xfId="0" applyFont="1" applyFill="1" applyAlignment="1" quotePrefix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43" fontId="4" fillId="0" borderId="0" xfId="59" applyFont="1" applyAlignment="1">
      <alignment/>
    </xf>
    <xf numFmtId="4" fontId="4" fillId="0" borderId="0" xfId="46" applyNumberFormat="1" applyFont="1" applyFill="1" applyAlignment="1">
      <alignment/>
    </xf>
    <xf numFmtId="43" fontId="4" fillId="0" borderId="0" xfId="46" applyFont="1" applyFill="1" applyAlignment="1">
      <alignment/>
    </xf>
    <xf numFmtId="43" fontId="4" fillId="0" borderId="0" xfId="46" applyFont="1" applyFill="1" applyAlignment="1">
      <alignment horizontal="right"/>
    </xf>
    <xf numFmtId="188" fontId="4" fillId="0" borderId="0" xfId="47" applyNumberFormat="1" applyFont="1" applyFill="1" applyAlignment="1">
      <alignment/>
    </xf>
    <xf numFmtId="43" fontId="4" fillId="0" borderId="0" xfId="61" applyFont="1" applyFill="1" applyAlignment="1">
      <alignment horizontal="left"/>
    </xf>
    <xf numFmtId="0" fontId="4" fillId="0" borderId="0" xfId="49" applyNumberFormat="1" applyFont="1" applyFill="1" applyAlignment="1">
      <alignment/>
    </xf>
    <xf numFmtId="43" fontId="4" fillId="0" borderId="0" xfId="54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52" applyNumberFormat="1" applyFont="1" applyFill="1" applyAlignment="1">
      <alignment/>
    </xf>
    <xf numFmtId="43" fontId="4" fillId="0" borderId="0" xfId="55" applyFont="1" applyFill="1" applyAlignment="1">
      <alignment/>
    </xf>
    <xf numFmtId="0" fontId="4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43" fontId="46" fillId="0" borderId="0" xfId="46" applyFont="1" applyFill="1" applyAlignment="1">
      <alignment horizontal="right"/>
    </xf>
    <xf numFmtId="43" fontId="46" fillId="0" borderId="0" xfId="46" applyFont="1" applyFill="1" applyAlignment="1">
      <alignment/>
    </xf>
    <xf numFmtId="0" fontId="46" fillId="0" borderId="0" xfId="0" applyNumberFormat="1" applyFont="1" applyFill="1" applyAlignment="1">
      <alignment horizontal="left"/>
    </xf>
    <xf numFmtId="0" fontId="4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45" fillId="0" borderId="0" xfId="53" applyFont="1" applyAlignment="1" quotePrefix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0" fontId="45" fillId="0" borderId="0" xfId="69" applyFont="1" applyFill="1" applyBorder="1">
      <alignment/>
      <protection/>
    </xf>
    <xf numFmtId="43" fontId="4" fillId="0" borderId="0" xfId="49" applyFont="1" applyFill="1" applyBorder="1" applyAlignment="1">
      <alignment/>
    </xf>
    <xf numFmtId="43" fontId="45" fillId="0" borderId="0" xfId="49" applyFont="1" applyFill="1" applyBorder="1" applyAlignment="1">
      <alignment/>
    </xf>
    <xf numFmtId="43" fontId="45" fillId="0" borderId="0" xfId="0" applyNumberFormat="1" applyFont="1" applyFill="1" applyBorder="1" applyAlignment="1">
      <alignment/>
    </xf>
    <xf numFmtId="43" fontId="45" fillId="0" borderId="0" xfId="69" applyNumberFormat="1" applyFont="1" applyFill="1" applyBorder="1">
      <alignment/>
      <protection/>
    </xf>
    <xf numFmtId="43" fontId="46" fillId="0" borderId="0" xfId="53" applyFont="1" applyAlignment="1">
      <alignment/>
    </xf>
    <xf numFmtId="38" fontId="45" fillId="0" borderId="0" xfId="47" applyNumberFormat="1" applyFont="1" applyFill="1" applyAlignment="1" quotePrefix="1">
      <alignment horizontal="center"/>
    </xf>
    <xf numFmtId="40" fontId="45" fillId="0" borderId="0" xfId="47" applyNumberFormat="1" applyFont="1" applyFill="1" applyAlignment="1">
      <alignment/>
    </xf>
    <xf numFmtId="38" fontId="45" fillId="0" borderId="0" xfId="47" applyNumberFormat="1" applyFont="1" applyFill="1" applyAlignment="1">
      <alignment/>
    </xf>
    <xf numFmtId="38" fontId="45" fillId="0" borderId="0" xfId="47" applyNumberFormat="1" applyFont="1" applyFill="1" applyAlignment="1">
      <alignment horizontal="left"/>
    </xf>
    <xf numFmtId="0" fontId="45" fillId="0" borderId="0" xfId="0" applyFont="1" applyFill="1" applyAlignment="1">
      <alignment wrapText="1"/>
    </xf>
    <xf numFmtId="43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/>
    </xf>
    <xf numFmtId="199" fontId="4" fillId="0" borderId="0" xfId="46" applyNumberFormat="1" applyFont="1" applyFill="1" applyAlignment="1">
      <alignment/>
    </xf>
    <xf numFmtId="43" fontId="4" fillId="0" borderId="0" xfId="59" applyFont="1" applyFill="1" applyAlignment="1">
      <alignment/>
    </xf>
    <xf numFmtId="43" fontId="47" fillId="0" borderId="0" xfId="46" applyFont="1" applyFill="1" applyBorder="1" applyAlignment="1">
      <alignment/>
    </xf>
    <xf numFmtId="43" fontId="4" fillId="0" borderId="0" xfId="59" applyFont="1" applyAlignment="1">
      <alignment horizontal="right"/>
    </xf>
    <xf numFmtId="43" fontId="47" fillId="0" borderId="0" xfId="59" applyFont="1" applyAlignment="1">
      <alignment horizontal="right"/>
    </xf>
  </cellXfs>
  <cellStyles count="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10" xfId="49"/>
    <cellStyle name="Migliaia 11" xfId="50"/>
    <cellStyle name="Migliaia 113" xfId="51"/>
    <cellStyle name="Migliaia 12" xfId="52"/>
    <cellStyle name="Migliaia 13" xfId="53"/>
    <cellStyle name="Migliaia 14" xfId="54"/>
    <cellStyle name="Migliaia 15" xfId="55"/>
    <cellStyle name="Migliaia 16" xfId="56"/>
    <cellStyle name="Migliaia 17" xfId="57"/>
    <cellStyle name="Migliaia 18" xfId="58"/>
    <cellStyle name="Migliaia 2" xfId="59"/>
    <cellStyle name="Migliaia 3" xfId="60"/>
    <cellStyle name="Migliaia 4" xfId="61"/>
    <cellStyle name="Migliaia 5" xfId="62"/>
    <cellStyle name="Migliaia 6" xfId="63"/>
    <cellStyle name="Migliaia 7" xfId="64"/>
    <cellStyle name="Migliaia 8" xfId="65"/>
    <cellStyle name="Migliaia 9" xfId="66"/>
    <cellStyle name="Neutrale" xfId="67"/>
    <cellStyle name="Normal" xfId="68"/>
    <cellStyle name="Normale 11" xfId="69"/>
    <cellStyle name="Normale 2" xfId="70"/>
    <cellStyle name="Normale 3" xfId="71"/>
    <cellStyle name="Normale 4" xfId="72"/>
    <cellStyle name="Nota" xfId="73"/>
    <cellStyle name="Nota 2" xfId="74"/>
    <cellStyle name="Output" xfId="75"/>
    <cellStyle name="Percent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Valore non valido" xfId="85"/>
    <cellStyle name="Valore valido" xfId="86"/>
    <cellStyle name="Currency" xfId="87"/>
    <cellStyle name="Currency [0]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1"/>
  <sheetViews>
    <sheetView tabSelected="1" zoomScalePageLayoutView="0" workbookViewId="0" topLeftCell="A216">
      <selection activeCell="C266" sqref="C266"/>
    </sheetView>
  </sheetViews>
  <sheetFormatPr defaultColWidth="8.7109375" defaultRowHeight="15" customHeight="1"/>
  <cols>
    <col min="1" max="1" width="2.28125" style="10" customWidth="1"/>
    <col min="2" max="2" width="55.8515625" style="11" customWidth="1"/>
    <col min="3" max="3" width="13.8515625" style="10" customWidth="1"/>
    <col min="4" max="4" width="13.57421875" style="10" customWidth="1"/>
    <col min="5" max="6" width="13.8515625" style="10" customWidth="1"/>
    <col min="7" max="8" width="13.8515625" style="14" customWidth="1"/>
    <col min="9" max="10" width="12.28125" style="10" customWidth="1"/>
    <col min="11" max="11" width="12.28125" style="14" customWidth="1"/>
    <col min="12" max="12" width="16.421875" style="10" customWidth="1"/>
    <col min="13" max="13" width="16.421875" style="14" customWidth="1"/>
    <col min="14" max="14" width="16.421875" style="10" customWidth="1"/>
    <col min="15" max="15" width="12.57421875" style="10" customWidth="1"/>
    <col min="16" max="16384" width="8.7109375" style="10" customWidth="1"/>
  </cols>
  <sheetData>
    <row r="3" spans="2:13" s="6" customFormat="1" ht="15" customHeight="1">
      <c r="B3" s="7" t="s">
        <v>13</v>
      </c>
      <c r="C3" s="8">
        <v>2017</v>
      </c>
      <c r="D3" s="8">
        <v>2020</v>
      </c>
      <c r="E3" s="8">
        <v>2021</v>
      </c>
      <c r="F3" s="8">
        <v>2022</v>
      </c>
      <c r="G3" s="8" t="s">
        <v>14</v>
      </c>
      <c r="H3" s="8"/>
      <c r="K3" s="3"/>
      <c r="M3" s="9"/>
    </row>
    <row r="4" spans="3:11" ht="15" customHeight="1">
      <c r="C4" s="12"/>
      <c r="D4" s="12"/>
      <c r="E4" s="12"/>
      <c r="F4" s="12"/>
      <c r="G4" s="12"/>
      <c r="H4" s="12"/>
      <c r="I4" s="12"/>
      <c r="K4" s="13"/>
    </row>
    <row r="5" spans="1:11" ht="15" customHeight="1">
      <c r="A5" s="6"/>
      <c r="B5" s="2" t="s">
        <v>20</v>
      </c>
      <c r="C5" s="3">
        <v>0</v>
      </c>
      <c r="D5" s="3">
        <v>3380</v>
      </c>
      <c r="E5" s="3">
        <v>4732</v>
      </c>
      <c r="F5" s="3">
        <v>31021.5</v>
      </c>
      <c r="G5" s="4">
        <f aca="true" t="shared" si="0" ref="G5:G14">C5+D5+E5+F5</f>
        <v>39133.5</v>
      </c>
      <c r="H5" s="3"/>
      <c r="I5" s="15"/>
      <c r="J5" s="6"/>
      <c r="K5" s="13"/>
    </row>
    <row r="6" spans="1:11" ht="15" customHeight="1">
      <c r="A6" s="6"/>
      <c r="B6" s="6" t="s">
        <v>52</v>
      </c>
      <c r="C6" s="3"/>
      <c r="D6" s="3"/>
      <c r="E6" s="3">
        <v>10000</v>
      </c>
      <c r="F6" s="3">
        <v>25985.11</v>
      </c>
      <c r="G6" s="16">
        <f t="shared" si="0"/>
        <v>35985.11</v>
      </c>
      <c r="H6" s="3"/>
      <c r="I6" s="15"/>
      <c r="J6" s="12"/>
      <c r="K6" s="13"/>
    </row>
    <row r="7" spans="1:11" ht="15" customHeight="1">
      <c r="A7" s="6"/>
      <c r="B7" s="2" t="s">
        <v>56</v>
      </c>
      <c r="C7" s="5"/>
      <c r="D7" s="5"/>
      <c r="E7" s="5"/>
      <c r="F7" s="5">
        <v>8646.25</v>
      </c>
      <c r="G7" s="4">
        <f t="shared" si="0"/>
        <v>8646.25</v>
      </c>
      <c r="H7" s="5"/>
      <c r="I7" s="4"/>
      <c r="J7" s="12"/>
      <c r="K7" s="13"/>
    </row>
    <row r="8" spans="1:11" ht="15" customHeight="1">
      <c r="A8" s="6"/>
      <c r="B8" s="2" t="s">
        <v>51</v>
      </c>
      <c r="C8" s="3">
        <v>8205.45</v>
      </c>
      <c r="D8" s="3">
        <v>0</v>
      </c>
      <c r="E8" s="3"/>
      <c r="F8" s="3"/>
      <c r="G8" s="4">
        <f t="shared" si="0"/>
        <v>8205.45</v>
      </c>
      <c r="H8" s="3"/>
      <c r="I8" s="4"/>
      <c r="J8" s="12"/>
      <c r="K8" s="13"/>
    </row>
    <row r="9" spans="1:11" ht="15" customHeight="1">
      <c r="A9" s="6"/>
      <c r="B9" s="2" t="s">
        <v>78</v>
      </c>
      <c r="C9" s="3"/>
      <c r="D9" s="3"/>
      <c r="E9" s="3"/>
      <c r="F9" s="3">
        <v>8200.89</v>
      </c>
      <c r="G9" s="4">
        <f t="shared" si="0"/>
        <v>8200.89</v>
      </c>
      <c r="H9" s="3"/>
      <c r="I9" s="4"/>
      <c r="J9" s="8"/>
      <c r="K9" s="13"/>
    </row>
    <row r="10" spans="1:11" ht="15" customHeight="1">
      <c r="A10" s="6"/>
      <c r="B10" s="2" t="s">
        <v>86</v>
      </c>
      <c r="C10" s="3"/>
      <c r="D10" s="5"/>
      <c r="E10" s="5">
        <v>0</v>
      </c>
      <c r="F10" s="5">
        <v>7320</v>
      </c>
      <c r="G10" s="4">
        <f t="shared" si="0"/>
        <v>7320</v>
      </c>
      <c r="H10" s="5"/>
      <c r="I10" s="4"/>
      <c r="J10" s="12"/>
      <c r="K10" s="13"/>
    </row>
    <row r="11" spans="1:11" ht="15" customHeight="1">
      <c r="A11" s="6"/>
      <c r="B11" s="2" t="s">
        <v>76</v>
      </c>
      <c r="C11" s="5"/>
      <c r="D11" s="5"/>
      <c r="E11" s="5"/>
      <c r="F11" s="5">
        <v>2928</v>
      </c>
      <c r="G11" s="4">
        <f t="shared" si="0"/>
        <v>2928</v>
      </c>
      <c r="H11" s="5"/>
      <c r="I11" s="4"/>
      <c r="J11" s="12"/>
      <c r="K11" s="13"/>
    </row>
    <row r="12" spans="1:11" ht="15" customHeight="1">
      <c r="A12" s="6"/>
      <c r="B12" s="2" t="s">
        <v>77</v>
      </c>
      <c r="C12" s="5"/>
      <c r="D12" s="5"/>
      <c r="E12" s="5"/>
      <c r="F12" s="5">
        <v>1098</v>
      </c>
      <c r="G12" s="4">
        <f t="shared" si="0"/>
        <v>1098</v>
      </c>
      <c r="H12" s="5"/>
      <c r="I12" s="4"/>
      <c r="J12" s="12"/>
      <c r="K12" s="13"/>
    </row>
    <row r="13" spans="1:11" ht="15" customHeight="1">
      <c r="A13" s="6"/>
      <c r="B13" s="2" t="s">
        <v>53</v>
      </c>
      <c r="C13" s="5"/>
      <c r="D13" s="5"/>
      <c r="E13" s="5"/>
      <c r="F13" s="5">
        <v>900</v>
      </c>
      <c r="G13" s="4">
        <f t="shared" si="0"/>
        <v>900</v>
      </c>
      <c r="H13" s="5"/>
      <c r="I13" s="4"/>
      <c r="J13" s="12"/>
      <c r="K13" s="13"/>
    </row>
    <row r="14" spans="1:11" ht="15" customHeight="1">
      <c r="A14" s="6"/>
      <c r="B14" s="2" t="s">
        <v>54</v>
      </c>
      <c r="C14" s="3">
        <f>5480.24-5058.49</f>
        <v>421.75</v>
      </c>
      <c r="D14" s="3"/>
      <c r="E14" s="3"/>
      <c r="F14" s="3"/>
      <c r="G14" s="4">
        <f t="shared" si="0"/>
        <v>421.75</v>
      </c>
      <c r="H14" s="3"/>
      <c r="I14" s="4"/>
      <c r="J14" s="8"/>
      <c r="K14" s="13"/>
    </row>
    <row r="15" spans="1:10" ht="15" customHeight="1">
      <c r="A15" s="6"/>
      <c r="B15" s="17" t="s">
        <v>40</v>
      </c>
      <c r="C15" s="6"/>
      <c r="D15" s="6"/>
      <c r="F15" s="18">
        <v>-6298.94</v>
      </c>
      <c r="G15" s="4">
        <f>C15+D15+E15+F15</f>
        <v>-6298.94</v>
      </c>
      <c r="H15" s="18"/>
      <c r="I15" s="19"/>
      <c r="J15" s="20"/>
    </row>
    <row r="16" spans="1:10" ht="15" customHeight="1">
      <c r="A16" s="6"/>
      <c r="B16" s="17" t="s">
        <v>41</v>
      </c>
      <c r="C16" s="6"/>
      <c r="D16" s="6"/>
      <c r="F16" s="18">
        <f>-12244.8+5058.49</f>
        <v>-7186.3099999999995</v>
      </c>
      <c r="G16" s="4">
        <f>C16+D16+E16+F16</f>
        <v>-7186.3099999999995</v>
      </c>
      <c r="H16" s="18"/>
      <c r="I16" s="19"/>
      <c r="J16" s="20"/>
    </row>
    <row r="17" spans="1:9" ht="15" customHeight="1">
      <c r="A17" s="6"/>
      <c r="B17" s="17"/>
      <c r="C17" s="6"/>
      <c r="D17" s="6"/>
      <c r="E17" s="6"/>
      <c r="F17" s="6"/>
      <c r="G17" s="4"/>
      <c r="H17" s="6"/>
      <c r="I17" s="21"/>
    </row>
    <row r="18" spans="1:11" ht="15" customHeight="1">
      <c r="A18" s="6"/>
      <c r="B18" s="22" t="s">
        <v>75</v>
      </c>
      <c r="C18" s="23">
        <f>SUM(C5:C17)</f>
        <v>8627.2</v>
      </c>
      <c r="D18" s="23">
        <f>SUM(D5:D17)</f>
        <v>3380</v>
      </c>
      <c r="E18" s="23">
        <f>SUM(E5:E17)</f>
        <v>14732</v>
      </c>
      <c r="F18" s="23">
        <f>SUM(F5:F17)</f>
        <v>72614.5</v>
      </c>
      <c r="G18" s="1">
        <f>SUM(G5:G17)</f>
        <v>99353.7</v>
      </c>
      <c r="H18" s="23"/>
      <c r="I18" s="21"/>
      <c r="J18" s="21"/>
      <c r="K18" s="21"/>
    </row>
    <row r="19" spans="1:12" ht="15" customHeight="1">
      <c r="A19" s="6"/>
      <c r="B19" s="17"/>
      <c r="C19" s="2"/>
      <c r="D19" s="2"/>
      <c r="E19" s="6"/>
      <c r="F19" s="6"/>
      <c r="G19" s="9">
        <f>C18+D18+E18+F18</f>
        <v>99353.7</v>
      </c>
      <c r="H19" s="9"/>
      <c r="L19" s="21"/>
    </row>
    <row r="20" spans="2:4" ht="15" customHeight="1">
      <c r="B20" s="24"/>
      <c r="C20" s="128"/>
      <c r="D20" s="25"/>
    </row>
    <row r="21" spans="2:4" ht="15" customHeight="1">
      <c r="B21" s="24"/>
      <c r="C21" s="25"/>
      <c r="D21" s="25"/>
    </row>
    <row r="23" spans="1:6" ht="15" customHeight="1">
      <c r="A23" s="6"/>
      <c r="B23" s="26" t="s">
        <v>8</v>
      </c>
      <c r="C23" s="27"/>
      <c r="D23" s="28"/>
      <c r="E23" s="28"/>
      <c r="F23" s="28"/>
    </row>
    <row r="24" spans="1:3" ht="15" customHeight="1">
      <c r="A24" s="6"/>
      <c r="B24" s="7"/>
      <c r="C24" s="6"/>
    </row>
    <row r="25" spans="1:3" ht="15" customHeight="1">
      <c r="A25" s="6"/>
      <c r="B25" s="7"/>
      <c r="C25" s="6"/>
    </row>
    <row r="26" spans="1:3" ht="15" customHeight="1">
      <c r="A26" s="6"/>
      <c r="B26" s="7"/>
      <c r="C26" s="6"/>
    </row>
    <row r="27" spans="1:4" ht="15" customHeight="1">
      <c r="A27" s="6"/>
      <c r="B27" s="7" t="s">
        <v>66</v>
      </c>
      <c r="C27" s="9">
        <v>3050.43</v>
      </c>
      <c r="D27" s="14"/>
    </row>
    <row r="28" spans="2:4" ht="15" customHeight="1">
      <c r="B28" s="7" t="s">
        <v>16</v>
      </c>
      <c r="C28" s="9">
        <v>8397.26</v>
      </c>
      <c r="D28" s="14"/>
    </row>
    <row r="29" spans="3:4" ht="15" customHeight="1">
      <c r="C29" s="14"/>
      <c r="D29" s="14"/>
    </row>
    <row r="30" spans="3:4" ht="15" customHeight="1">
      <c r="C30" s="14"/>
      <c r="D30" s="14"/>
    </row>
    <row r="31" spans="2:4" ht="15" customHeight="1">
      <c r="B31" s="22" t="s">
        <v>75</v>
      </c>
      <c r="C31" s="29">
        <f>SUM(C27:C30)</f>
        <v>11447.69</v>
      </c>
      <c r="D31" s="30"/>
    </row>
    <row r="32" spans="2:6" ht="15" customHeight="1">
      <c r="B32" s="31"/>
      <c r="C32" s="12"/>
      <c r="D32" s="12"/>
      <c r="E32" s="30"/>
      <c r="F32" s="30"/>
    </row>
    <row r="33" spans="2:6" ht="15" customHeight="1">
      <c r="B33" s="31"/>
      <c r="C33" s="12"/>
      <c r="D33" s="12"/>
      <c r="E33" s="30"/>
      <c r="F33" s="30"/>
    </row>
    <row r="34" spans="2:13" ht="15" customHeight="1">
      <c r="B34" s="2" t="s">
        <v>62</v>
      </c>
      <c r="C34" s="32">
        <v>2006</v>
      </c>
      <c r="D34" s="32">
        <v>2021</v>
      </c>
      <c r="E34" s="32">
        <v>2022</v>
      </c>
      <c r="F34" s="32" t="s">
        <v>14</v>
      </c>
      <c r="G34" s="32"/>
      <c r="H34" s="32"/>
      <c r="I34" s="33"/>
      <c r="J34" s="33"/>
      <c r="K34" s="13"/>
      <c r="M34" s="34"/>
    </row>
    <row r="35" spans="2:13" ht="15" customHeight="1">
      <c r="B35" s="2"/>
      <c r="C35" s="32"/>
      <c r="D35" s="32"/>
      <c r="E35" s="35"/>
      <c r="F35" s="32"/>
      <c r="G35" s="32"/>
      <c r="H35" s="32"/>
      <c r="I35" s="33"/>
      <c r="J35" s="33"/>
      <c r="K35" s="13"/>
      <c r="M35" s="34"/>
    </row>
    <row r="36" spans="2:13" ht="15" customHeight="1">
      <c r="B36" s="2" t="s">
        <v>57</v>
      </c>
      <c r="C36" s="2"/>
      <c r="D36" s="2"/>
      <c r="E36" s="5">
        <v>27900</v>
      </c>
      <c r="F36" s="36">
        <f aca="true" t="shared" si="1" ref="F36:F47">C36+D36+E36</f>
        <v>27900</v>
      </c>
      <c r="G36" s="36"/>
      <c r="H36" s="36"/>
      <c r="I36" s="19"/>
      <c r="J36" s="19"/>
      <c r="L36" s="37"/>
      <c r="M36" s="38"/>
    </row>
    <row r="37" spans="2:13" ht="15" customHeight="1">
      <c r="B37" s="2" t="s">
        <v>61</v>
      </c>
      <c r="C37" s="2"/>
      <c r="D37" s="2"/>
      <c r="E37" s="5">
        <v>20280</v>
      </c>
      <c r="F37" s="36">
        <f t="shared" si="1"/>
        <v>20280</v>
      </c>
      <c r="G37" s="36"/>
      <c r="H37" s="36"/>
      <c r="I37" s="19"/>
      <c r="J37" s="19"/>
      <c r="L37" s="37"/>
      <c r="M37" s="38"/>
    </row>
    <row r="38" spans="2:13" ht="15" customHeight="1">
      <c r="B38" s="39" t="s">
        <v>118</v>
      </c>
      <c r="C38" s="40">
        <v>14874.96</v>
      </c>
      <c r="D38" s="39"/>
      <c r="E38" s="41"/>
      <c r="F38" s="36">
        <f t="shared" si="1"/>
        <v>14874.96</v>
      </c>
      <c r="G38" s="39"/>
      <c r="H38" s="36"/>
      <c r="I38" s="19"/>
      <c r="J38" s="37"/>
      <c r="M38" s="38"/>
    </row>
    <row r="39" spans="2:13" ht="15" customHeight="1">
      <c r="B39" s="2" t="s">
        <v>82</v>
      </c>
      <c r="C39" s="2"/>
      <c r="D39" s="2"/>
      <c r="E39" s="5">
        <v>12391.83</v>
      </c>
      <c r="F39" s="36">
        <f t="shared" si="1"/>
        <v>12391.83</v>
      </c>
      <c r="G39" s="36"/>
      <c r="H39" s="36"/>
      <c r="I39" s="19"/>
      <c r="J39" s="19"/>
      <c r="L39" s="37"/>
      <c r="M39" s="38"/>
    </row>
    <row r="40" spans="2:13" ht="15" customHeight="1">
      <c r="B40" s="2" t="s">
        <v>60</v>
      </c>
      <c r="C40" s="2"/>
      <c r="D40" s="5">
        <v>3280</v>
      </c>
      <c r="E40" s="5">
        <v>4278.46</v>
      </c>
      <c r="F40" s="36">
        <f t="shared" si="1"/>
        <v>7558.46</v>
      </c>
      <c r="G40" s="36"/>
      <c r="H40" s="36"/>
      <c r="I40" s="19"/>
      <c r="J40" s="19"/>
      <c r="L40" s="37"/>
      <c r="M40" s="38"/>
    </row>
    <row r="41" spans="2:13" ht="15" customHeight="1">
      <c r="B41" s="2" t="s">
        <v>59</v>
      </c>
      <c r="C41" s="2"/>
      <c r="D41" s="2"/>
      <c r="E41" s="5">
        <v>6000</v>
      </c>
      <c r="F41" s="36">
        <f t="shared" si="1"/>
        <v>6000</v>
      </c>
      <c r="G41" s="36"/>
      <c r="H41" s="36"/>
      <c r="I41" s="19"/>
      <c r="J41" s="14"/>
      <c r="L41" s="37"/>
      <c r="M41" s="42"/>
    </row>
    <row r="42" spans="2:13" ht="15" customHeight="1">
      <c r="B42" s="43" t="s">
        <v>55</v>
      </c>
      <c r="C42" s="43"/>
      <c r="D42" s="44"/>
      <c r="E42" s="45">
        <v>3297.2</v>
      </c>
      <c r="F42" s="36">
        <f t="shared" si="1"/>
        <v>3297.2</v>
      </c>
      <c r="G42" s="43"/>
      <c r="H42" s="36"/>
      <c r="I42" s="19"/>
      <c r="J42" s="19"/>
      <c r="L42" s="37"/>
      <c r="M42" s="38"/>
    </row>
    <row r="43" spans="2:13" ht="15" customHeight="1">
      <c r="B43" s="2" t="s">
        <v>58</v>
      </c>
      <c r="C43" s="2"/>
      <c r="D43" s="2"/>
      <c r="E43" s="5">
        <v>3200</v>
      </c>
      <c r="F43" s="36">
        <f t="shared" si="1"/>
        <v>3200</v>
      </c>
      <c r="G43" s="36"/>
      <c r="H43" s="36"/>
      <c r="I43" s="19"/>
      <c r="J43" s="14"/>
      <c r="L43" s="37"/>
      <c r="M43" s="42"/>
    </row>
    <row r="44" spans="2:13" ht="15" customHeight="1">
      <c r="B44" s="2" t="s">
        <v>50</v>
      </c>
      <c r="C44" s="2"/>
      <c r="D44" s="36"/>
      <c r="E44" s="5">
        <v>2604.5</v>
      </c>
      <c r="F44" s="36">
        <f t="shared" si="1"/>
        <v>2604.5</v>
      </c>
      <c r="G44" s="36"/>
      <c r="H44" s="36"/>
      <c r="I44" s="33"/>
      <c r="J44" s="33"/>
      <c r="M44" s="34"/>
    </row>
    <row r="45" spans="2:13" ht="15" customHeight="1">
      <c r="B45" s="2" t="s">
        <v>79</v>
      </c>
      <c r="C45" s="2"/>
      <c r="D45" s="2"/>
      <c r="E45" s="5">
        <v>1500</v>
      </c>
      <c r="F45" s="36">
        <f t="shared" si="1"/>
        <v>1500</v>
      </c>
      <c r="G45" s="36"/>
      <c r="H45" s="36"/>
      <c r="I45" s="19"/>
      <c r="J45" s="14"/>
      <c r="L45" s="37"/>
      <c r="M45" s="42"/>
    </row>
    <row r="46" spans="2:13" ht="15" customHeight="1">
      <c r="B46" s="2" t="s">
        <v>80</v>
      </c>
      <c r="C46" s="2"/>
      <c r="D46" s="2"/>
      <c r="E46" s="5">
        <v>909.84</v>
      </c>
      <c r="F46" s="36">
        <f t="shared" si="1"/>
        <v>909.84</v>
      </c>
      <c r="G46" s="2"/>
      <c r="H46" s="36"/>
      <c r="I46" s="19"/>
      <c r="J46" s="14"/>
      <c r="L46" s="37"/>
      <c r="M46" s="42"/>
    </row>
    <row r="47" spans="2:13" ht="15" customHeight="1">
      <c r="B47" s="2" t="s">
        <v>81</v>
      </c>
      <c r="C47" s="2"/>
      <c r="D47" s="2"/>
      <c r="E47" s="5">
        <v>300</v>
      </c>
      <c r="F47" s="36">
        <f t="shared" si="1"/>
        <v>300</v>
      </c>
      <c r="G47" s="36"/>
      <c r="H47" s="36"/>
      <c r="I47" s="19"/>
      <c r="J47" s="19"/>
      <c r="L47" s="37"/>
      <c r="M47" s="38"/>
    </row>
    <row r="48" spans="2:13" ht="15" customHeight="1">
      <c r="B48" s="43"/>
      <c r="C48" s="43"/>
      <c r="D48" s="43"/>
      <c r="E48" s="43"/>
      <c r="F48" s="46">
        <f>SUM(F36:F47)</f>
        <v>100816.79</v>
      </c>
      <c r="G48" s="43"/>
      <c r="H48" s="43"/>
      <c r="I48" s="19"/>
      <c r="J48" s="42"/>
      <c r="M48" s="38"/>
    </row>
    <row r="49" spans="2:13" ht="15" customHeight="1">
      <c r="B49" s="22" t="s">
        <v>75</v>
      </c>
      <c r="C49" s="44">
        <f>SUM(C36:C47)</f>
        <v>14874.96</v>
      </c>
      <c r="D49" s="44">
        <f>SUM(D36:D47)</f>
        <v>3280</v>
      </c>
      <c r="E49" s="44">
        <f>SUM(E36:E47)</f>
        <v>82661.83</v>
      </c>
      <c r="F49" s="44">
        <f>C49+D49+E49</f>
        <v>100816.79000000001</v>
      </c>
      <c r="G49" s="44"/>
      <c r="H49" s="47"/>
      <c r="I49" s="19"/>
      <c r="J49" s="19"/>
      <c r="L49" s="37"/>
      <c r="M49" s="38"/>
    </row>
    <row r="50" spans="2:13" ht="15" customHeight="1">
      <c r="B50" s="25"/>
      <c r="C50" s="48"/>
      <c r="D50" s="48"/>
      <c r="E50" s="19"/>
      <c r="F50" s="19"/>
      <c r="G50" s="19"/>
      <c r="H50" s="19"/>
      <c r="I50" s="19"/>
      <c r="J50" s="19"/>
      <c r="L50" s="37"/>
      <c r="M50" s="38"/>
    </row>
    <row r="51" spans="2:13" ht="15" customHeight="1">
      <c r="B51" s="25"/>
      <c r="C51" s="48"/>
      <c r="D51" s="48"/>
      <c r="E51" s="19"/>
      <c r="F51" s="19"/>
      <c r="G51" s="19"/>
      <c r="H51" s="19"/>
      <c r="I51" s="19"/>
      <c r="J51" s="19"/>
      <c r="L51" s="37"/>
      <c r="M51" s="38"/>
    </row>
    <row r="52" spans="2:13" ht="15" customHeight="1">
      <c r="B52" s="49"/>
      <c r="C52" s="38"/>
      <c r="D52" s="38"/>
      <c r="E52" s="38"/>
      <c r="F52" s="38"/>
      <c r="G52" s="38"/>
      <c r="H52" s="38"/>
      <c r="I52" s="42"/>
      <c r="J52" s="42"/>
      <c r="L52" s="37"/>
      <c r="M52" s="38"/>
    </row>
    <row r="53" spans="1:15" ht="15" customHeight="1">
      <c r="A53" s="6"/>
      <c r="B53" s="7"/>
      <c r="C53" s="50"/>
      <c r="D53" s="15"/>
      <c r="E53" s="51"/>
      <c r="F53" s="51"/>
      <c r="G53" s="52"/>
      <c r="H53" s="52"/>
      <c r="I53" s="12"/>
      <c r="J53" s="12"/>
      <c r="K53" s="13"/>
      <c r="L53" s="12"/>
      <c r="M53" s="13"/>
      <c r="N53" s="53"/>
      <c r="O53" s="21"/>
    </row>
    <row r="54" spans="1:14" ht="12" customHeight="1">
      <c r="A54" s="6"/>
      <c r="B54" s="26" t="s">
        <v>23</v>
      </c>
      <c r="C54" s="27"/>
      <c r="D54" s="28"/>
      <c r="E54" s="54"/>
      <c r="F54" s="54"/>
      <c r="N54" s="21"/>
    </row>
    <row r="55" spans="1:14" ht="12" customHeight="1">
      <c r="A55" s="6"/>
      <c r="B55" s="26"/>
      <c r="C55" s="27"/>
      <c r="D55" s="28"/>
      <c r="E55" s="54"/>
      <c r="F55" s="54"/>
      <c r="N55" s="21"/>
    </row>
    <row r="56" spans="1:6" ht="15" customHeight="1">
      <c r="A56" s="6"/>
      <c r="B56" s="55" t="s">
        <v>45</v>
      </c>
      <c r="C56" s="56"/>
      <c r="D56" s="57"/>
      <c r="E56" s="54"/>
      <c r="F56" s="54"/>
    </row>
    <row r="57" spans="1:6" ht="15" customHeight="1">
      <c r="A57" s="6"/>
      <c r="B57" s="55"/>
      <c r="C57" s="56"/>
      <c r="D57" s="57"/>
      <c r="E57" s="54"/>
      <c r="F57" s="54"/>
    </row>
    <row r="58" spans="1:6" ht="15" customHeight="1">
      <c r="A58" s="6"/>
      <c r="B58" s="55" t="s">
        <v>46</v>
      </c>
      <c r="C58" s="56"/>
      <c r="D58" s="57"/>
      <c r="E58" s="54"/>
      <c r="F58" s="54"/>
    </row>
    <row r="59" spans="1:4" ht="15" customHeight="1">
      <c r="A59" s="6"/>
      <c r="B59" s="7" t="s">
        <v>15</v>
      </c>
      <c r="C59" s="58">
        <v>677451.77</v>
      </c>
      <c r="D59" s="59"/>
    </row>
    <row r="60" spans="1:4" ht="15" customHeight="1">
      <c r="A60" s="6"/>
      <c r="B60" s="7"/>
      <c r="C60" s="58"/>
      <c r="D60" s="59"/>
    </row>
    <row r="61" spans="1:4" ht="15" customHeight="1">
      <c r="A61" s="6"/>
      <c r="B61" s="60" t="s">
        <v>47</v>
      </c>
      <c r="C61" s="61"/>
      <c r="D61" s="54"/>
    </row>
    <row r="62" spans="1:4" ht="15" customHeight="1">
      <c r="A62" s="6"/>
      <c r="B62" s="7" t="s">
        <v>15</v>
      </c>
      <c r="C62" s="58">
        <v>53030.64</v>
      </c>
      <c r="D62" s="59"/>
    </row>
    <row r="63" spans="1:4" ht="15" customHeight="1">
      <c r="A63" s="6"/>
      <c r="B63" s="62"/>
      <c r="C63" s="63"/>
      <c r="D63" s="64"/>
    </row>
    <row r="64" spans="1:4" ht="15" customHeight="1">
      <c r="A64" s="6"/>
      <c r="B64" s="60" t="s">
        <v>48</v>
      </c>
      <c r="C64" s="61"/>
      <c r="D64" s="54"/>
    </row>
    <row r="65" spans="1:4" ht="15" customHeight="1">
      <c r="A65" s="6"/>
      <c r="B65" s="7" t="s">
        <v>15</v>
      </c>
      <c r="C65" s="58">
        <v>13392.73</v>
      </c>
      <c r="D65" s="59"/>
    </row>
    <row r="66" spans="1:6" ht="15" customHeight="1">
      <c r="A66" s="6"/>
      <c r="B66" s="62"/>
      <c r="C66" s="63"/>
      <c r="D66" s="64"/>
      <c r="E66" s="14"/>
      <c r="F66" s="14"/>
    </row>
    <row r="67" spans="1:4" ht="15" customHeight="1">
      <c r="A67" s="6"/>
      <c r="B67" s="62"/>
      <c r="C67" s="63"/>
      <c r="D67" s="64"/>
    </row>
    <row r="68" spans="1:10" ht="15" customHeight="1">
      <c r="A68" s="6"/>
      <c r="B68" s="22" t="s">
        <v>75</v>
      </c>
      <c r="C68" s="58">
        <f>C59+C62+C65</f>
        <v>743875.14</v>
      </c>
      <c r="D68" s="59"/>
      <c r="I68" s="21"/>
      <c r="J68" s="21"/>
    </row>
    <row r="69" spans="1:10" ht="15" customHeight="1">
      <c r="A69" s="6"/>
      <c r="B69" s="22"/>
      <c r="C69" s="65"/>
      <c r="D69" s="66"/>
      <c r="G69" s="13"/>
      <c r="H69" s="13"/>
      <c r="I69" s="12"/>
      <c r="J69" s="12"/>
    </row>
    <row r="70" spans="1:6" ht="15" customHeight="1">
      <c r="A70" s="6"/>
      <c r="B70" s="22"/>
      <c r="C70" s="3"/>
      <c r="D70" s="3"/>
      <c r="E70" s="59"/>
      <c r="F70" s="59"/>
    </row>
    <row r="71" spans="1:10" ht="15" customHeight="1">
      <c r="A71" s="6"/>
      <c r="B71" s="7"/>
      <c r="C71" s="9"/>
      <c r="D71" s="9"/>
      <c r="I71" s="14"/>
      <c r="J71" s="14"/>
    </row>
    <row r="72" spans="1:6" ht="15" customHeight="1">
      <c r="A72" s="6"/>
      <c r="B72" s="26" t="s">
        <v>24</v>
      </c>
      <c r="C72" s="27"/>
      <c r="D72" s="27"/>
      <c r="E72" s="67"/>
      <c r="F72" s="67"/>
    </row>
    <row r="73" spans="1:6" ht="15" customHeight="1">
      <c r="A73" s="6"/>
      <c r="B73" s="26"/>
      <c r="C73" s="27"/>
      <c r="D73" s="27"/>
      <c r="E73" s="67"/>
      <c r="F73" s="67"/>
    </row>
    <row r="74" spans="1:6" ht="15" customHeight="1">
      <c r="A74" s="6"/>
      <c r="B74" s="7"/>
      <c r="C74" s="6"/>
      <c r="D74" s="6"/>
      <c r="E74" s="67"/>
      <c r="F74" s="67"/>
    </row>
    <row r="75" spans="1:4" ht="15" customHeight="1">
      <c r="A75" s="6"/>
      <c r="B75" s="2"/>
      <c r="C75" s="70"/>
      <c r="D75" s="71"/>
    </row>
    <row r="76" spans="1:4" ht="15" customHeight="1">
      <c r="A76" s="6"/>
      <c r="B76" s="2" t="s">
        <v>107</v>
      </c>
      <c r="C76" s="70">
        <v>249.61</v>
      </c>
      <c r="D76" s="71"/>
    </row>
    <row r="77" spans="1:4" ht="15" customHeight="1">
      <c r="A77" s="6"/>
      <c r="B77" s="2"/>
      <c r="C77" s="70"/>
      <c r="D77" s="71"/>
    </row>
    <row r="78" spans="2:13" s="6" customFormat="1" ht="15" customHeight="1">
      <c r="B78" s="22" t="s">
        <v>75</v>
      </c>
      <c r="C78" s="72">
        <f>SUM(C75:C77)</f>
        <v>249.61</v>
      </c>
      <c r="D78" s="72"/>
      <c r="E78" s="72"/>
      <c r="F78" s="72"/>
      <c r="G78" s="9"/>
      <c r="H78" s="9"/>
      <c r="K78" s="9"/>
      <c r="M78" s="9"/>
    </row>
    <row r="79" spans="2:13" s="6" customFormat="1" ht="15" customHeight="1">
      <c r="B79" s="22"/>
      <c r="C79" s="8"/>
      <c r="D79" s="8"/>
      <c r="E79" s="72"/>
      <c r="F79" s="72"/>
      <c r="G79" s="9"/>
      <c r="H79" s="9"/>
      <c r="K79" s="9"/>
      <c r="M79" s="9"/>
    </row>
    <row r="80" spans="2:13" s="6" customFormat="1" ht="15" customHeight="1">
      <c r="B80" s="62"/>
      <c r="C80" s="73"/>
      <c r="D80" s="73"/>
      <c r="E80" s="72"/>
      <c r="F80" s="72"/>
      <c r="G80" s="9"/>
      <c r="H80" s="9"/>
      <c r="K80" s="9"/>
      <c r="M80" s="9"/>
    </row>
    <row r="81" spans="1:6" ht="15" customHeight="1">
      <c r="A81" s="6"/>
      <c r="B81" s="62"/>
      <c r="C81" s="73"/>
      <c r="D81" s="73"/>
      <c r="E81" s="67"/>
      <c r="F81" s="67"/>
    </row>
    <row r="83" spans="2:8" ht="15" customHeight="1">
      <c r="B83" s="26" t="s">
        <v>25</v>
      </c>
      <c r="C83" s="76"/>
      <c r="D83" s="76"/>
      <c r="G83" s="28"/>
      <c r="H83" s="28"/>
    </row>
    <row r="84" spans="2:8" ht="15" customHeight="1">
      <c r="B84" s="68"/>
      <c r="C84" s="19"/>
      <c r="D84" s="19"/>
      <c r="G84" s="28"/>
      <c r="H84" s="28"/>
    </row>
    <row r="85" spans="1:8" ht="15" customHeight="1">
      <c r="A85" s="6"/>
      <c r="B85" s="62" t="s">
        <v>21</v>
      </c>
      <c r="C85" s="19"/>
      <c r="D85" s="19"/>
      <c r="G85" s="75" t="s">
        <v>21</v>
      </c>
      <c r="H85" s="75"/>
    </row>
    <row r="86" spans="1:8" ht="15" customHeight="1">
      <c r="A86" s="6"/>
      <c r="B86" s="62" t="s">
        <v>74</v>
      </c>
      <c r="C86" s="9">
        <v>1296680.63</v>
      </c>
      <c r="D86" s="9"/>
      <c r="E86" s="14"/>
      <c r="F86" s="14"/>
      <c r="G86" s="77"/>
      <c r="H86" s="77"/>
    </row>
    <row r="87" spans="1:8" ht="15" customHeight="1">
      <c r="A87" s="6"/>
      <c r="B87" s="62" t="s">
        <v>3</v>
      </c>
      <c r="C87" s="78">
        <v>121913.31</v>
      </c>
      <c r="D87" s="78"/>
      <c r="E87" s="14"/>
      <c r="F87" s="14"/>
      <c r="G87" s="77"/>
      <c r="H87" s="77"/>
    </row>
    <row r="88" spans="1:10" ht="15" customHeight="1">
      <c r="A88" s="6"/>
      <c r="B88" s="62" t="s">
        <v>4</v>
      </c>
      <c r="C88" s="9">
        <v>80906.97</v>
      </c>
      <c r="D88" s="9"/>
      <c r="E88" s="14"/>
      <c r="F88" s="14"/>
      <c r="G88" s="79"/>
      <c r="H88" s="79"/>
      <c r="I88" s="80"/>
      <c r="J88" s="80"/>
    </row>
    <row r="89" spans="1:8" ht="15" customHeight="1">
      <c r="A89" s="6"/>
      <c r="B89" s="62" t="s">
        <v>5</v>
      </c>
      <c r="C89" s="78">
        <v>-5220.58</v>
      </c>
      <c r="D89" s="78"/>
      <c r="E89" s="14"/>
      <c r="F89" s="14"/>
      <c r="G89" s="81"/>
      <c r="H89" s="81"/>
    </row>
    <row r="90" spans="1:8" ht="15" customHeight="1">
      <c r="A90" s="6"/>
      <c r="B90" s="62" t="s">
        <v>6</v>
      </c>
      <c r="C90" s="82">
        <v>-95392.84</v>
      </c>
      <c r="D90" s="82"/>
      <c r="E90" s="14"/>
      <c r="F90" s="14"/>
      <c r="G90" s="81"/>
      <c r="H90" s="81"/>
    </row>
    <row r="91" spans="1:8" ht="15" customHeight="1">
      <c r="A91" s="6"/>
      <c r="B91" s="83"/>
      <c r="C91" s="84"/>
      <c r="D91" s="84"/>
      <c r="E91" s="14"/>
      <c r="F91" s="14"/>
      <c r="G91" s="81"/>
      <c r="H91" s="81"/>
    </row>
    <row r="92" spans="1:8" ht="15" customHeight="1">
      <c r="A92" s="6"/>
      <c r="B92" s="62" t="s">
        <v>39</v>
      </c>
      <c r="C92" s="78">
        <v>-20725.26</v>
      </c>
      <c r="D92" s="78"/>
      <c r="E92" s="14"/>
      <c r="F92" s="14"/>
      <c r="G92" s="85"/>
      <c r="H92" s="85"/>
    </row>
    <row r="93" spans="1:8" ht="15" customHeight="1">
      <c r="A93" s="6"/>
      <c r="B93" s="62"/>
      <c r="C93" s="84"/>
      <c r="D93" s="84"/>
      <c r="E93" s="14"/>
      <c r="F93" s="14"/>
      <c r="G93" s="79"/>
      <c r="H93" s="79"/>
    </row>
    <row r="94" spans="1:8" ht="15" customHeight="1">
      <c r="A94" s="6"/>
      <c r="B94" s="62" t="s">
        <v>75</v>
      </c>
      <c r="C94" s="86">
        <f>SUM(C86:C93)</f>
        <v>1378162.2299999997</v>
      </c>
      <c r="D94" s="86"/>
      <c r="E94" s="87"/>
      <c r="F94" s="87"/>
      <c r="G94" s="79"/>
      <c r="H94" s="79"/>
    </row>
    <row r="95" spans="1:8" ht="15" customHeight="1">
      <c r="A95" s="6"/>
      <c r="B95" s="62"/>
      <c r="C95" s="84"/>
      <c r="D95" s="84"/>
      <c r="E95" s="14"/>
      <c r="F95" s="14"/>
      <c r="G95" s="10"/>
      <c r="H95" s="10"/>
    </row>
    <row r="96" spans="1:8" ht="15" customHeight="1">
      <c r="A96" s="6"/>
      <c r="B96" s="62" t="s">
        <v>0</v>
      </c>
      <c r="C96" s="78">
        <v>56027.09</v>
      </c>
      <c r="D96" s="78"/>
      <c r="E96" s="14"/>
      <c r="F96" s="14"/>
      <c r="G96" s="88"/>
      <c r="H96" s="88"/>
    </row>
    <row r="97" spans="1:8" ht="15" customHeight="1">
      <c r="A97" s="6"/>
      <c r="B97" s="62" t="s">
        <v>1</v>
      </c>
      <c r="C97" s="78">
        <v>950536.59</v>
      </c>
      <c r="D97" s="78"/>
      <c r="E97" s="14"/>
      <c r="F97" s="14"/>
      <c r="G97" s="42"/>
      <c r="H97" s="42"/>
    </row>
    <row r="98" spans="1:8" ht="15" customHeight="1">
      <c r="A98" s="6"/>
      <c r="B98" s="62" t="s">
        <v>2</v>
      </c>
      <c r="C98" s="78">
        <v>371598.55</v>
      </c>
      <c r="D98" s="78"/>
      <c r="E98" s="14"/>
      <c r="F98" s="14"/>
      <c r="G98" s="88"/>
      <c r="H98" s="88"/>
    </row>
    <row r="99" spans="1:8" ht="15" customHeight="1">
      <c r="A99" s="6"/>
      <c r="B99" s="62"/>
      <c r="C99" s="78"/>
      <c r="D99" s="78"/>
      <c r="E99" s="14"/>
      <c r="F99" s="14"/>
      <c r="G99" s="79"/>
      <c r="H99" s="79"/>
    </row>
    <row r="100" spans="1:8" ht="15" customHeight="1">
      <c r="A100" s="6"/>
      <c r="B100" s="22" t="s">
        <v>75</v>
      </c>
      <c r="C100" s="78">
        <f>C96+C97+C98</f>
        <v>1378162.23</v>
      </c>
      <c r="D100" s="78"/>
      <c r="E100" s="14"/>
      <c r="F100" s="14"/>
      <c r="G100" s="79"/>
      <c r="H100" s="79"/>
    </row>
    <row r="101" spans="1:8" ht="15" customHeight="1">
      <c r="A101" s="6"/>
      <c r="B101" s="22"/>
      <c r="C101" s="8"/>
      <c r="D101" s="8"/>
      <c r="E101" s="84"/>
      <c r="F101" s="84"/>
      <c r="G101" s="79"/>
      <c r="H101" s="79"/>
    </row>
    <row r="102" spans="1:4" ht="15" customHeight="1">
      <c r="A102" s="6"/>
      <c r="B102" s="7"/>
      <c r="C102" s="86"/>
      <c r="D102" s="86"/>
    </row>
    <row r="106" spans="1:12" ht="19.5" customHeight="1">
      <c r="A106" s="6"/>
      <c r="B106" s="26" t="s">
        <v>26</v>
      </c>
      <c r="C106" s="89">
        <v>2012</v>
      </c>
      <c r="D106" s="90">
        <v>2022</v>
      </c>
      <c r="E106" s="8" t="s">
        <v>14</v>
      </c>
      <c r="F106" s="8"/>
      <c r="G106" s="6"/>
      <c r="H106" s="10"/>
      <c r="L106" s="12"/>
    </row>
    <row r="107" spans="2:7" ht="15" customHeight="1">
      <c r="B107" s="26"/>
      <c r="C107" s="6"/>
      <c r="D107" s="6"/>
      <c r="E107" s="6"/>
      <c r="F107" s="6"/>
      <c r="G107" s="9"/>
    </row>
    <row r="108" spans="2:12" ht="15" customHeight="1">
      <c r="B108" s="10"/>
      <c r="C108" s="6"/>
      <c r="D108" s="70"/>
      <c r="E108" s="9"/>
      <c r="F108" s="9"/>
      <c r="G108" s="9"/>
      <c r="K108" s="10"/>
      <c r="L108" s="59"/>
    </row>
    <row r="109" spans="2:12" ht="15" customHeight="1">
      <c r="B109" s="2" t="s">
        <v>94</v>
      </c>
      <c r="C109" s="6"/>
      <c r="D109" s="9">
        <v>35060</v>
      </c>
      <c r="E109" s="9">
        <f>SUM(C109:D109)</f>
        <v>35060</v>
      </c>
      <c r="F109" s="9"/>
      <c r="G109" s="9"/>
      <c r="K109" s="10"/>
      <c r="L109" s="59"/>
    </row>
    <row r="110" spans="2:12" ht="15" customHeight="1">
      <c r="B110" s="2" t="s">
        <v>95</v>
      </c>
      <c r="C110" s="6"/>
      <c r="D110" s="9">
        <v>9200</v>
      </c>
      <c r="E110" s="9">
        <f>SUM(C110:D110)</f>
        <v>9200</v>
      </c>
      <c r="F110" s="9"/>
      <c r="G110" s="9"/>
      <c r="K110" s="10"/>
      <c r="L110" s="59"/>
    </row>
    <row r="111" spans="2:12" ht="15" customHeight="1">
      <c r="B111" s="2" t="s">
        <v>97</v>
      </c>
      <c r="C111" s="6"/>
      <c r="D111" s="9">
        <v>8940</v>
      </c>
      <c r="E111" s="9">
        <f>SUM(C111:D111)</f>
        <v>8940</v>
      </c>
      <c r="F111" s="9"/>
      <c r="G111" s="9"/>
      <c r="K111" s="10"/>
      <c r="L111" s="59"/>
    </row>
    <row r="112" spans="2:12" ht="15" customHeight="1">
      <c r="B112" s="2" t="s">
        <v>96</v>
      </c>
      <c r="C112" s="6"/>
      <c r="D112" s="9">
        <v>7320</v>
      </c>
      <c r="E112" s="9">
        <f>SUM(C112:D112)</f>
        <v>7320</v>
      </c>
      <c r="F112" s="9"/>
      <c r="G112" s="9"/>
      <c r="K112" s="10"/>
      <c r="L112" s="59"/>
    </row>
    <row r="113" spans="2:12" ht="15" customHeight="1">
      <c r="B113" s="6" t="s">
        <v>17</v>
      </c>
      <c r="C113" s="58">
        <v>5192.67</v>
      </c>
      <c r="D113" s="70"/>
      <c r="E113" s="9">
        <f>SUM(C113:D113)</f>
        <v>5192.67</v>
      </c>
      <c r="F113" s="9"/>
      <c r="G113" s="9"/>
      <c r="K113" s="10"/>
      <c r="L113" s="59"/>
    </row>
    <row r="114" spans="2:12" ht="15" customHeight="1">
      <c r="B114" s="2" t="s">
        <v>98</v>
      </c>
      <c r="C114" s="6"/>
      <c r="D114" s="9">
        <v>3120.5</v>
      </c>
      <c r="E114" s="9">
        <f aca="true" t="shared" si="2" ref="E114:E127">SUM(C114:D114)</f>
        <v>3120.5</v>
      </c>
      <c r="F114" s="9"/>
      <c r="G114" s="9"/>
      <c r="K114" s="10"/>
      <c r="L114" s="59"/>
    </row>
    <row r="115" spans="2:12" ht="15" customHeight="1">
      <c r="B115" s="2" t="s">
        <v>69</v>
      </c>
      <c r="C115" s="6"/>
      <c r="D115" s="9">
        <v>2539.06</v>
      </c>
      <c r="E115" s="9">
        <f t="shared" si="2"/>
        <v>2539.06</v>
      </c>
      <c r="F115" s="9"/>
      <c r="G115" s="9"/>
      <c r="K115" s="10"/>
      <c r="L115" s="59"/>
    </row>
    <row r="116" spans="2:12" ht="15" customHeight="1">
      <c r="B116" s="2" t="s">
        <v>99</v>
      </c>
      <c r="C116" s="6"/>
      <c r="D116" s="9">
        <v>1569.5</v>
      </c>
      <c r="E116" s="9">
        <f t="shared" si="2"/>
        <v>1569.5</v>
      </c>
      <c r="F116" s="9"/>
      <c r="G116" s="9"/>
      <c r="K116" s="10"/>
      <c r="L116" s="59"/>
    </row>
    <row r="117" spans="2:12" ht="15" customHeight="1">
      <c r="B117" s="2" t="s">
        <v>65</v>
      </c>
      <c r="C117" s="6"/>
      <c r="D117" s="9">
        <v>1266.41</v>
      </c>
      <c r="E117" s="9">
        <f t="shared" si="2"/>
        <v>1266.41</v>
      </c>
      <c r="F117" s="9"/>
      <c r="G117" s="9"/>
      <c r="K117" s="10"/>
      <c r="L117" s="59"/>
    </row>
    <row r="118" spans="2:12" ht="15" customHeight="1">
      <c r="B118" s="2" t="s">
        <v>100</v>
      </c>
      <c r="C118" s="6"/>
      <c r="D118" s="9">
        <v>1218</v>
      </c>
      <c r="E118" s="9">
        <f t="shared" si="2"/>
        <v>1218</v>
      </c>
      <c r="F118" s="9"/>
      <c r="G118" s="9"/>
      <c r="K118" s="10"/>
      <c r="L118" s="59"/>
    </row>
    <row r="119" spans="2:12" ht="15" customHeight="1">
      <c r="B119" s="2" t="s">
        <v>101</v>
      </c>
      <c r="C119" s="6"/>
      <c r="D119" s="9">
        <v>1077.26</v>
      </c>
      <c r="E119" s="9">
        <f t="shared" si="2"/>
        <v>1077.26</v>
      </c>
      <c r="F119" s="9"/>
      <c r="G119" s="9"/>
      <c r="K119" s="10"/>
      <c r="L119" s="59"/>
    </row>
    <row r="120" spans="2:12" ht="15" customHeight="1">
      <c r="B120" s="2" t="s">
        <v>102</v>
      </c>
      <c r="C120" s="6"/>
      <c r="D120" s="9">
        <v>962.73</v>
      </c>
      <c r="E120" s="9">
        <f t="shared" si="2"/>
        <v>962.73</v>
      </c>
      <c r="F120" s="9"/>
      <c r="G120" s="9"/>
      <c r="K120" s="10"/>
      <c r="L120" s="59"/>
    </row>
    <row r="121" spans="2:12" ht="15" customHeight="1">
      <c r="B121" s="2" t="s">
        <v>70</v>
      </c>
      <c r="C121" s="6"/>
      <c r="D121" s="9">
        <v>380</v>
      </c>
      <c r="E121" s="9">
        <f t="shared" si="2"/>
        <v>380</v>
      </c>
      <c r="F121" s="9"/>
      <c r="G121" s="9"/>
      <c r="K121" s="10"/>
      <c r="L121" s="59"/>
    </row>
    <row r="122" spans="2:12" ht="15" customHeight="1">
      <c r="B122" s="2" t="s">
        <v>103</v>
      </c>
      <c r="C122" s="6"/>
      <c r="D122" s="9">
        <v>290</v>
      </c>
      <c r="E122" s="9">
        <f t="shared" si="2"/>
        <v>290</v>
      </c>
      <c r="F122" s="9"/>
      <c r="G122" s="9"/>
      <c r="K122" s="10"/>
      <c r="L122" s="59"/>
    </row>
    <row r="123" spans="2:12" ht="15" customHeight="1">
      <c r="B123" s="2" t="s">
        <v>64</v>
      </c>
      <c r="C123" s="6"/>
      <c r="D123" s="9">
        <v>239.51</v>
      </c>
      <c r="E123" s="9">
        <f t="shared" si="2"/>
        <v>239.51</v>
      </c>
      <c r="F123" s="9"/>
      <c r="G123" s="9"/>
      <c r="K123" s="10"/>
      <c r="L123" s="59"/>
    </row>
    <row r="124" spans="2:12" ht="15" customHeight="1">
      <c r="B124" s="2" t="s">
        <v>104</v>
      </c>
      <c r="C124" s="6"/>
      <c r="D124" s="9">
        <v>182.2</v>
      </c>
      <c r="E124" s="9">
        <f t="shared" si="2"/>
        <v>182.2</v>
      </c>
      <c r="F124" s="9"/>
      <c r="G124" s="9"/>
      <c r="K124" s="10"/>
      <c r="L124" s="59"/>
    </row>
    <row r="125" spans="2:12" ht="15" customHeight="1">
      <c r="B125" s="2" t="s">
        <v>105</v>
      </c>
      <c r="C125" s="6"/>
      <c r="D125" s="9">
        <v>85.44</v>
      </c>
      <c r="E125" s="9">
        <f t="shared" si="2"/>
        <v>85.44</v>
      </c>
      <c r="F125" s="9"/>
      <c r="G125" s="9"/>
      <c r="K125" s="10"/>
      <c r="L125" s="59"/>
    </row>
    <row r="126" spans="2:12" ht="15" customHeight="1">
      <c r="B126" s="2" t="s">
        <v>71</v>
      </c>
      <c r="C126" s="9"/>
      <c r="D126" s="9">
        <v>85</v>
      </c>
      <c r="E126" s="9">
        <f t="shared" si="2"/>
        <v>85</v>
      </c>
      <c r="F126" s="9"/>
      <c r="G126" s="6"/>
      <c r="H126" s="10"/>
      <c r="J126" s="14"/>
      <c r="K126" s="15"/>
      <c r="L126" s="67"/>
    </row>
    <row r="127" spans="2:7" ht="15" customHeight="1">
      <c r="B127" s="2" t="s">
        <v>106</v>
      </c>
      <c r="C127" s="9"/>
      <c r="D127" s="9">
        <v>22.72</v>
      </c>
      <c r="E127" s="9">
        <f t="shared" si="2"/>
        <v>22.72</v>
      </c>
      <c r="F127" s="9"/>
      <c r="G127" s="9"/>
    </row>
    <row r="128" spans="2:12" ht="15" customHeight="1">
      <c r="B128" s="7" t="s">
        <v>7</v>
      </c>
      <c r="C128" s="6"/>
      <c r="D128" s="9">
        <v>23757.49</v>
      </c>
      <c r="E128" s="9">
        <f>SUM(C128:D128)</f>
        <v>23757.49</v>
      </c>
      <c r="F128" s="9"/>
      <c r="G128" s="9"/>
      <c r="L128" s="59"/>
    </row>
    <row r="129" spans="2:7" ht="15" customHeight="1">
      <c r="B129" s="2"/>
      <c r="C129" s="6"/>
      <c r="D129" s="70"/>
      <c r="E129" s="9"/>
      <c r="F129" s="9"/>
      <c r="G129" s="9"/>
    </row>
    <row r="130" spans="2:7" ht="15" customHeight="1">
      <c r="B130" s="2"/>
      <c r="C130" s="6"/>
      <c r="D130" s="70"/>
      <c r="E130" s="9"/>
      <c r="F130" s="9"/>
      <c r="G130" s="9"/>
    </row>
    <row r="131" spans="2:7" ht="15" customHeight="1">
      <c r="B131" s="22" t="s">
        <v>75</v>
      </c>
      <c r="C131" s="9">
        <f>SUM(C108:C130)</f>
        <v>5192.67</v>
      </c>
      <c r="D131" s="9">
        <f>SUM(D108:D130)</f>
        <v>97315.81999999999</v>
      </c>
      <c r="E131" s="9">
        <f>SUM(E108:E130)</f>
        <v>102508.48999999999</v>
      </c>
      <c r="F131" s="9"/>
      <c r="G131" s="9"/>
    </row>
    <row r="132" spans="2:7" ht="15" customHeight="1">
      <c r="B132" s="22"/>
      <c r="C132" s="9"/>
      <c r="D132" s="9"/>
      <c r="E132" s="9"/>
      <c r="F132" s="9"/>
      <c r="G132" s="9"/>
    </row>
    <row r="133" spans="2:7" ht="15" customHeight="1">
      <c r="B133" s="2"/>
      <c r="C133" s="6"/>
      <c r="D133" s="70"/>
      <c r="E133" s="9"/>
      <c r="F133" s="9"/>
      <c r="G133" s="9"/>
    </row>
    <row r="134" spans="2:13" s="6" customFormat="1" ht="15" customHeight="1">
      <c r="B134" s="2"/>
      <c r="D134" s="70"/>
      <c r="E134" s="9"/>
      <c r="F134" s="9"/>
      <c r="G134" s="9"/>
      <c r="H134" s="9"/>
      <c r="K134" s="9"/>
      <c r="M134" s="9"/>
    </row>
    <row r="135" spans="2:12" ht="19.5" customHeight="1">
      <c r="B135" s="26" t="s">
        <v>44</v>
      </c>
      <c r="D135" s="89">
        <v>2022</v>
      </c>
      <c r="E135" s="129"/>
      <c r="F135" s="129"/>
      <c r="G135" s="12"/>
      <c r="H135" s="12"/>
      <c r="J135" s="129"/>
      <c r="K135" s="13"/>
      <c r="L135" s="129"/>
    </row>
    <row r="136" spans="2:13" s="6" customFormat="1" ht="15" customHeight="1">
      <c r="B136" s="26"/>
      <c r="D136" s="27"/>
      <c r="E136" s="91"/>
      <c r="F136" s="91"/>
      <c r="G136" s="9"/>
      <c r="H136" s="9"/>
      <c r="K136" s="9"/>
      <c r="M136" s="9"/>
    </row>
    <row r="137" spans="2:6" ht="15" customHeight="1">
      <c r="B137" s="68"/>
      <c r="D137" s="28"/>
      <c r="E137" s="92"/>
      <c r="F137" s="92"/>
    </row>
    <row r="138" spans="2:8" ht="15" customHeight="1">
      <c r="B138" s="6" t="s">
        <v>115</v>
      </c>
      <c r="D138" s="130">
        <f>27250</f>
        <v>27250</v>
      </c>
      <c r="E138" s="59"/>
      <c r="F138" s="69"/>
      <c r="G138" s="93"/>
      <c r="H138" s="94"/>
    </row>
    <row r="139" spans="2:12" ht="15" customHeight="1">
      <c r="B139" s="6" t="s">
        <v>108</v>
      </c>
      <c r="D139" s="130">
        <v>26488.62</v>
      </c>
      <c r="E139" s="59"/>
      <c r="F139" s="69"/>
      <c r="G139" s="93"/>
      <c r="H139" s="94"/>
      <c r="J139" s="69"/>
      <c r="L139" s="59"/>
    </row>
    <row r="140" spans="2:8" ht="15" customHeight="1">
      <c r="B140" s="6" t="s">
        <v>109</v>
      </c>
      <c r="D140" s="130">
        <v>7320</v>
      </c>
      <c r="E140" s="59"/>
      <c r="F140" s="69"/>
      <c r="G140" s="93"/>
      <c r="H140" s="94"/>
    </row>
    <row r="141" spans="2:8" ht="15" customHeight="1">
      <c r="B141" s="6" t="s">
        <v>110</v>
      </c>
      <c r="D141" s="130">
        <v>5584.53</v>
      </c>
      <c r="E141" s="59"/>
      <c r="F141" s="69"/>
      <c r="G141" s="93"/>
      <c r="H141" s="94"/>
    </row>
    <row r="142" spans="2:12" ht="15" customHeight="1">
      <c r="B142" s="6" t="s">
        <v>111</v>
      </c>
      <c r="D142" s="130">
        <v>2016.23</v>
      </c>
      <c r="E142" s="59"/>
      <c r="F142" s="69"/>
      <c r="G142" s="93"/>
      <c r="H142" s="94"/>
      <c r="J142" s="69"/>
      <c r="L142" s="59"/>
    </row>
    <row r="143" spans="2:8" ht="15" customHeight="1">
      <c r="B143" s="6" t="s">
        <v>112</v>
      </c>
      <c r="D143" s="130">
        <v>1500</v>
      </c>
      <c r="E143" s="59"/>
      <c r="F143" s="69"/>
      <c r="G143" s="93"/>
      <c r="H143" s="94"/>
    </row>
    <row r="144" spans="2:8" ht="15" customHeight="1">
      <c r="B144" s="6" t="s">
        <v>116</v>
      </c>
      <c r="D144" s="130">
        <v>1185.64</v>
      </c>
      <c r="E144" s="59"/>
      <c r="F144" s="69"/>
      <c r="G144" s="93"/>
      <c r="H144" s="94"/>
    </row>
    <row r="145" spans="2:12" ht="15" customHeight="1">
      <c r="B145" s="6" t="s">
        <v>101</v>
      </c>
      <c r="D145" s="130">
        <v>1077.26</v>
      </c>
      <c r="E145" s="59"/>
      <c r="F145" s="69"/>
      <c r="G145" s="93"/>
      <c r="H145" s="94"/>
      <c r="J145" s="69"/>
      <c r="L145" s="59"/>
    </row>
    <row r="146" spans="2:8" ht="15" customHeight="1">
      <c r="B146" s="6" t="s">
        <v>113</v>
      </c>
      <c r="D146" s="130">
        <v>960</v>
      </c>
      <c r="E146" s="59"/>
      <c r="F146" s="69"/>
      <c r="G146" s="93"/>
      <c r="H146" s="94"/>
    </row>
    <row r="147" spans="2:12" ht="15" customHeight="1">
      <c r="B147" s="6" t="s">
        <v>104</v>
      </c>
      <c r="D147" s="130">
        <v>748.6</v>
      </c>
      <c r="E147" s="131"/>
      <c r="F147" s="93"/>
      <c r="G147" s="93"/>
      <c r="H147" s="94"/>
      <c r="J147" s="69"/>
      <c r="L147" s="59"/>
    </row>
    <row r="148" spans="2:8" ht="15" customHeight="1">
      <c r="B148" s="6" t="s">
        <v>63</v>
      </c>
      <c r="D148" s="130">
        <v>699.25</v>
      </c>
      <c r="E148" s="59"/>
      <c r="F148" s="69"/>
      <c r="G148" s="93"/>
      <c r="H148" s="94"/>
    </row>
    <row r="149" spans="2:8" ht="15" customHeight="1">
      <c r="B149" s="6" t="s">
        <v>114</v>
      </c>
      <c r="D149" s="130">
        <v>681.48</v>
      </c>
      <c r="E149" s="59"/>
      <c r="F149" s="69"/>
      <c r="G149" s="93"/>
      <c r="H149" s="94"/>
    </row>
    <row r="150" spans="2:8" ht="15" customHeight="1">
      <c r="B150" s="6" t="s">
        <v>65</v>
      </c>
      <c r="D150" s="130">
        <v>181.29</v>
      </c>
      <c r="E150" s="59"/>
      <c r="F150" s="69"/>
      <c r="G150" s="93"/>
      <c r="H150" s="94"/>
    </row>
    <row r="151" spans="2:8" ht="15" customHeight="1">
      <c r="B151" s="6" t="s">
        <v>64</v>
      </c>
      <c r="D151" s="130">
        <v>127.04</v>
      </c>
      <c r="E151" s="59"/>
      <c r="F151" s="69"/>
      <c r="G151" s="93"/>
      <c r="H151" s="94"/>
    </row>
    <row r="152" spans="2:8" ht="15" customHeight="1">
      <c r="B152" s="6" t="s">
        <v>71</v>
      </c>
      <c r="D152" s="130">
        <v>68</v>
      </c>
      <c r="E152" s="59"/>
      <c r="F152" s="69"/>
      <c r="G152" s="93"/>
      <c r="H152" s="94"/>
    </row>
    <row r="153" spans="2:12" ht="15" customHeight="1">
      <c r="B153" s="6" t="s">
        <v>70</v>
      </c>
      <c r="D153" s="130">
        <v>30</v>
      </c>
      <c r="E153" s="131"/>
      <c r="F153" s="93"/>
      <c r="G153" s="93"/>
      <c r="H153" s="94"/>
      <c r="J153" s="69"/>
      <c r="L153" s="59"/>
    </row>
    <row r="154" spans="2:8" ht="15" customHeight="1">
      <c r="B154" s="6"/>
      <c r="D154" s="130"/>
      <c r="E154" s="59"/>
      <c r="F154" s="69"/>
      <c r="G154" s="93"/>
      <c r="H154" s="94"/>
    </row>
    <row r="155" spans="2:12" ht="15" customHeight="1">
      <c r="B155" s="6" t="s">
        <v>7</v>
      </c>
      <c r="D155" s="130">
        <v>31996.21</v>
      </c>
      <c r="E155" s="59"/>
      <c r="F155" s="69"/>
      <c r="G155" s="93"/>
      <c r="H155" s="94"/>
      <c r="J155" s="69"/>
      <c r="L155" s="59"/>
    </row>
    <row r="156" spans="2:12" ht="15" customHeight="1">
      <c r="B156" s="6"/>
      <c r="D156" s="130"/>
      <c r="E156" s="59"/>
      <c r="F156" s="69"/>
      <c r="G156" s="93"/>
      <c r="H156" s="94"/>
      <c r="J156" s="69"/>
      <c r="L156" s="59"/>
    </row>
    <row r="157" spans="2:13" s="6" customFormat="1" ht="15" customHeight="1">
      <c r="B157" s="22" t="s">
        <v>75</v>
      </c>
      <c r="D157" s="91">
        <f>SUM(D138:D155)</f>
        <v>107914.14999999997</v>
      </c>
      <c r="E157" s="91"/>
      <c r="F157" s="91"/>
      <c r="G157" s="91"/>
      <c r="H157" s="91"/>
      <c r="I157" s="91"/>
      <c r="J157" s="91"/>
      <c r="K157" s="95"/>
      <c r="L157" s="91"/>
      <c r="M157" s="9"/>
    </row>
    <row r="160" spans="1:4" ht="15" customHeight="1">
      <c r="A160" s="6"/>
      <c r="B160" s="7"/>
      <c r="C160" s="6"/>
      <c r="D160" s="6"/>
    </row>
    <row r="161" spans="1:4" ht="15" customHeight="1">
      <c r="A161" s="6"/>
      <c r="B161" s="26" t="s">
        <v>27</v>
      </c>
      <c r="C161" s="6"/>
      <c r="D161" s="6"/>
    </row>
    <row r="162" spans="1:4" ht="15" customHeight="1">
      <c r="A162" s="6"/>
      <c r="B162" s="7"/>
      <c r="C162" s="6"/>
      <c r="D162" s="6"/>
    </row>
    <row r="163" spans="1:4" ht="15" customHeight="1">
      <c r="A163" s="6"/>
      <c r="B163" s="7" t="s">
        <v>117</v>
      </c>
      <c r="C163" s="9">
        <v>85000</v>
      </c>
      <c r="D163" s="6"/>
    </row>
    <row r="164" spans="1:4" ht="15" customHeight="1">
      <c r="A164" s="6"/>
      <c r="B164" s="7" t="s">
        <v>9</v>
      </c>
      <c r="C164" s="4">
        <v>2462.44</v>
      </c>
      <c r="D164" s="4"/>
    </row>
    <row r="165" spans="1:4" ht="15" customHeight="1">
      <c r="A165" s="6"/>
      <c r="B165" s="7" t="s">
        <v>19</v>
      </c>
      <c r="C165" s="9">
        <v>770.94</v>
      </c>
      <c r="D165" s="9"/>
    </row>
    <row r="166" spans="1:4" ht="15" customHeight="1">
      <c r="A166" s="6"/>
      <c r="B166" s="7" t="s">
        <v>67</v>
      </c>
      <c r="C166" s="96">
        <f>298+114.98</f>
        <v>412.98</v>
      </c>
      <c r="D166" s="96"/>
    </row>
    <row r="167" spans="1:4" ht="18" customHeight="1">
      <c r="A167" s="6"/>
      <c r="B167" s="7"/>
      <c r="C167" s="9"/>
      <c r="D167" s="6"/>
    </row>
    <row r="168" spans="1:4" ht="18" customHeight="1">
      <c r="A168" s="6"/>
      <c r="B168" s="22" t="s">
        <v>75</v>
      </c>
      <c r="C168" s="97">
        <f>SUM(C163:C167)</f>
        <v>88646.36</v>
      </c>
      <c r="D168" s="97"/>
    </row>
    <row r="169" spans="1:4" ht="18" customHeight="1">
      <c r="A169" s="6"/>
      <c r="B169" s="7"/>
      <c r="C169" s="6"/>
      <c r="D169" s="6"/>
    </row>
    <row r="170" spans="1:4" ht="18" customHeight="1">
      <c r="A170" s="6"/>
      <c r="B170" s="7"/>
      <c r="C170" s="6"/>
      <c r="D170" s="6"/>
    </row>
    <row r="171" ht="18" customHeight="1"/>
    <row r="172" spans="1:4" ht="18" customHeight="1">
      <c r="A172" s="6"/>
      <c r="B172" s="7" t="s">
        <v>28</v>
      </c>
      <c r="C172" s="6"/>
      <c r="D172" s="6"/>
    </row>
    <row r="173" spans="1:4" ht="15" customHeight="1">
      <c r="A173" s="6"/>
      <c r="B173" s="7"/>
      <c r="C173" s="6"/>
      <c r="D173" s="6"/>
    </row>
    <row r="174" spans="1:4" ht="15" customHeight="1">
      <c r="A174" s="6"/>
      <c r="B174" s="7"/>
      <c r="C174" s="6"/>
      <c r="D174" s="6"/>
    </row>
    <row r="175" spans="1:4" ht="15" customHeight="1">
      <c r="A175" s="6"/>
      <c r="B175" s="7"/>
      <c r="C175" s="6"/>
      <c r="D175" s="6"/>
    </row>
    <row r="176" spans="1:4" ht="15" customHeight="1">
      <c r="A176" s="6"/>
      <c r="B176" s="7"/>
      <c r="C176" s="6"/>
      <c r="D176" s="6"/>
    </row>
    <row r="177" spans="1:4" ht="15" customHeight="1">
      <c r="A177" s="6"/>
      <c r="B177" s="7" t="s">
        <v>83</v>
      </c>
      <c r="C177" s="9">
        <v>35263.61</v>
      </c>
      <c r="D177" s="6"/>
    </row>
    <row r="178" spans="1:4" ht="15" customHeight="1">
      <c r="A178" s="6"/>
      <c r="B178" s="7" t="s">
        <v>22</v>
      </c>
      <c r="C178" s="98">
        <v>10456.68</v>
      </c>
      <c r="D178" s="6"/>
    </row>
    <row r="179" spans="1:4" ht="15" customHeight="1">
      <c r="A179" s="6"/>
      <c r="B179" s="99"/>
      <c r="C179" s="6"/>
      <c r="D179" s="6"/>
    </row>
    <row r="180" spans="1:4" ht="15" customHeight="1">
      <c r="A180" s="6"/>
      <c r="B180" s="22" t="s">
        <v>75</v>
      </c>
      <c r="C180" s="97">
        <f>SUM(C177:C179)</f>
        <v>45720.29</v>
      </c>
      <c r="D180" s="6"/>
    </row>
    <row r="181" spans="1:4" ht="15" customHeight="1">
      <c r="A181" s="6"/>
      <c r="B181" s="22"/>
      <c r="C181" s="23"/>
      <c r="D181" s="23"/>
    </row>
    <row r="182" spans="1:4" ht="15" customHeight="1">
      <c r="A182" s="6"/>
      <c r="B182" s="7"/>
      <c r="C182" s="6"/>
      <c r="D182" s="6"/>
    </row>
    <row r="186" spans="2:13" s="6" customFormat="1" ht="15" customHeight="1">
      <c r="B186" s="7" t="s">
        <v>49</v>
      </c>
      <c r="C186" s="9"/>
      <c r="D186" s="9"/>
      <c r="G186" s="9"/>
      <c r="H186" s="9"/>
      <c r="K186" s="9"/>
      <c r="M186" s="9"/>
    </row>
    <row r="187" spans="2:13" s="6" customFormat="1" ht="15" customHeight="1">
      <c r="B187" s="7"/>
      <c r="C187" s="9"/>
      <c r="D187" s="9"/>
      <c r="G187" s="9"/>
      <c r="H187" s="9"/>
      <c r="K187" s="9"/>
      <c r="M187" s="9"/>
    </row>
    <row r="188" spans="2:13" s="6" customFormat="1" ht="15" customHeight="1">
      <c r="B188" s="7" t="s">
        <v>85</v>
      </c>
      <c r="C188" s="9">
        <v>660</v>
      </c>
      <c r="D188" s="9"/>
      <c r="G188" s="9"/>
      <c r="H188" s="9"/>
      <c r="K188" s="9"/>
      <c r="M188" s="9"/>
    </row>
    <row r="189" spans="2:13" s="6" customFormat="1" ht="15" customHeight="1">
      <c r="B189" s="99" t="s">
        <v>84</v>
      </c>
      <c r="C189" s="100">
        <v>650</v>
      </c>
      <c r="D189" s="100"/>
      <c r="G189" s="101"/>
      <c r="H189" s="101"/>
      <c r="I189" s="102"/>
      <c r="K189" s="9"/>
      <c r="M189" s="9"/>
    </row>
    <row r="190" spans="2:13" s="6" customFormat="1" ht="15" customHeight="1">
      <c r="B190" s="2"/>
      <c r="C190" s="100"/>
      <c r="D190" s="100"/>
      <c r="G190" s="101"/>
      <c r="H190" s="101"/>
      <c r="I190" s="102"/>
      <c r="K190" s="9"/>
      <c r="M190" s="9"/>
    </row>
    <row r="191" spans="2:13" s="6" customFormat="1" ht="15" customHeight="1">
      <c r="B191" s="103"/>
      <c r="C191" s="104"/>
      <c r="D191" s="104"/>
      <c r="G191" s="101"/>
      <c r="H191" s="101"/>
      <c r="I191" s="102"/>
      <c r="K191" s="9"/>
      <c r="M191" s="9"/>
    </row>
    <row r="192" spans="2:13" s="6" customFormat="1" ht="15" customHeight="1">
      <c r="B192" s="22" t="s">
        <v>75</v>
      </c>
      <c r="C192" s="9">
        <f>SUM(C188:C190)</f>
        <v>1310</v>
      </c>
      <c r="D192" s="9"/>
      <c r="G192" s="105"/>
      <c r="H192" s="105"/>
      <c r="I192" s="102"/>
      <c r="K192" s="9"/>
      <c r="M192" s="9"/>
    </row>
    <row r="193" spans="2:13" s="6" customFormat="1" ht="15" customHeight="1">
      <c r="B193" s="7"/>
      <c r="G193" s="9"/>
      <c r="H193" s="9"/>
      <c r="K193" s="9"/>
      <c r="M193" s="9"/>
    </row>
    <row r="196" spans="1:10" ht="15" customHeight="1">
      <c r="A196" s="106"/>
      <c r="B196" s="62" t="s">
        <v>29</v>
      </c>
      <c r="C196" s="107"/>
      <c r="D196" s="107"/>
      <c r="E196" s="108"/>
      <c r="F196" s="108"/>
      <c r="G196" s="109"/>
      <c r="H196" s="109"/>
      <c r="I196" s="106"/>
      <c r="J196" s="106"/>
    </row>
    <row r="197" spans="1:10" ht="15" customHeight="1">
      <c r="A197" s="106"/>
      <c r="B197" s="110"/>
      <c r="C197" s="107"/>
      <c r="D197" s="107"/>
      <c r="E197" s="108"/>
      <c r="F197" s="108"/>
      <c r="G197" s="109"/>
      <c r="H197" s="109"/>
      <c r="I197" s="106"/>
      <c r="J197" s="106"/>
    </row>
    <row r="198" spans="1:10" ht="15" customHeight="1">
      <c r="A198" s="106"/>
      <c r="B198" s="111"/>
      <c r="C198" s="106"/>
      <c r="D198" s="106"/>
      <c r="E198" s="108"/>
      <c r="F198" s="108"/>
      <c r="G198" s="109"/>
      <c r="H198" s="109"/>
      <c r="I198" s="106"/>
      <c r="J198" s="106"/>
    </row>
    <row r="199" spans="1:10" ht="15" customHeight="1">
      <c r="A199" s="112"/>
      <c r="B199" s="7" t="s">
        <v>10</v>
      </c>
      <c r="C199" s="6"/>
      <c r="D199" s="23">
        <f>SUM(C201:C222)</f>
        <v>211313.96</v>
      </c>
      <c r="E199" s="19"/>
      <c r="F199" s="19"/>
      <c r="G199" s="19"/>
      <c r="H199" s="19"/>
      <c r="I199" s="106"/>
      <c r="J199" s="106"/>
    </row>
    <row r="200" spans="1:10" ht="15" customHeight="1">
      <c r="A200" s="106"/>
      <c r="B200" s="24"/>
      <c r="C200" s="25"/>
      <c r="D200" s="25"/>
      <c r="E200" s="19"/>
      <c r="F200" s="19"/>
      <c r="G200" s="113"/>
      <c r="H200" s="113"/>
      <c r="I200" s="106"/>
      <c r="J200" s="106"/>
    </row>
    <row r="201" spans="1:8" ht="15" customHeight="1">
      <c r="A201" s="112"/>
      <c r="B201" s="114" t="s">
        <v>121</v>
      </c>
      <c r="C201" s="93">
        <v>82523.05</v>
      </c>
      <c r="D201" s="25"/>
      <c r="E201" s="87"/>
      <c r="F201" s="87"/>
      <c r="G201" s="10"/>
      <c r="H201" s="10"/>
    </row>
    <row r="202" spans="1:8" ht="15" customHeight="1">
      <c r="A202" s="87">
        <v>31762.08</v>
      </c>
      <c r="B202" s="17" t="s">
        <v>88</v>
      </c>
      <c r="C202" s="133">
        <v>25233.14</v>
      </c>
      <c r="D202" s="25"/>
      <c r="E202" s="87"/>
      <c r="F202" s="87"/>
      <c r="G202" s="10"/>
      <c r="H202" s="10"/>
    </row>
    <row r="203" spans="1:15" ht="15" customHeight="1">
      <c r="A203" s="112"/>
      <c r="B203" s="17" t="s">
        <v>87</v>
      </c>
      <c r="C203" s="134">
        <v>22549.8</v>
      </c>
      <c r="D203" s="2"/>
      <c r="E203" s="5"/>
      <c r="F203" s="5"/>
      <c r="G203" s="115"/>
      <c r="H203" s="115"/>
      <c r="I203" s="6"/>
      <c r="J203" s="6"/>
      <c r="K203" s="9"/>
      <c r="L203" s="6"/>
      <c r="M203" s="9"/>
      <c r="N203" s="6"/>
      <c r="O203" s="6"/>
    </row>
    <row r="204" spans="1:8" ht="15" customHeight="1">
      <c r="A204" s="106"/>
      <c r="B204" s="17" t="s">
        <v>68</v>
      </c>
      <c r="C204" s="134">
        <v>15412.09</v>
      </c>
      <c r="D204" s="25"/>
      <c r="E204" s="87"/>
      <c r="F204" s="87"/>
      <c r="G204" s="116"/>
      <c r="H204" s="116"/>
    </row>
    <row r="205" spans="1:13" s="6" customFormat="1" ht="15" customHeight="1">
      <c r="A205" s="112"/>
      <c r="B205" s="17" t="s">
        <v>124</v>
      </c>
      <c r="C205" s="134">
        <v>14464.41</v>
      </c>
      <c r="D205" s="2"/>
      <c r="E205" s="5"/>
      <c r="F205" s="5"/>
      <c r="G205" s="115"/>
      <c r="H205" s="115"/>
      <c r="K205" s="9"/>
      <c r="M205" s="9"/>
    </row>
    <row r="206" spans="1:13" s="6" customFormat="1" ht="15" customHeight="1">
      <c r="A206" s="112"/>
      <c r="B206" s="7" t="s">
        <v>73</v>
      </c>
      <c r="C206" s="133">
        <v>8297.34</v>
      </c>
      <c r="E206" s="2"/>
      <c r="F206" s="5"/>
      <c r="G206" s="115"/>
      <c r="H206" s="115"/>
      <c r="K206" s="9"/>
      <c r="M206" s="9"/>
    </row>
    <row r="207" spans="1:15" ht="15" customHeight="1">
      <c r="A207" s="112"/>
      <c r="B207" s="17" t="s">
        <v>89</v>
      </c>
      <c r="C207" s="133">
        <v>6303.54</v>
      </c>
      <c r="D207" s="2"/>
      <c r="E207" s="5"/>
      <c r="F207" s="5"/>
      <c r="G207" s="115"/>
      <c r="H207" s="115"/>
      <c r="I207" s="6"/>
      <c r="J207" s="6"/>
      <c r="K207" s="9"/>
      <c r="L207" s="6"/>
      <c r="M207" s="9"/>
      <c r="N207" s="6"/>
      <c r="O207" s="6"/>
    </row>
    <row r="208" spans="1:15" ht="15" customHeight="1">
      <c r="A208" s="112"/>
      <c r="B208" s="17" t="s">
        <v>122</v>
      </c>
      <c r="C208" s="133">
        <v>5900</v>
      </c>
      <c r="D208" s="2"/>
      <c r="E208" s="5"/>
      <c r="F208" s="5"/>
      <c r="G208" s="115"/>
      <c r="H208" s="115"/>
      <c r="I208" s="6"/>
      <c r="J208" s="6"/>
      <c r="K208" s="9"/>
      <c r="L208" s="6"/>
      <c r="M208" s="9"/>
      <c r="N208" s="6"/>
      <c r="O208" s="6"/>
    </row>
    <row r="209" spans="1:8" ht="15" customHeight="1">
      <c r="A209" s="112"/>
      <c r="B209" s="17" t="s">
        <v>91</v>
      </c>
      <c r="C209" s="5">
        <v>5776.96</v>
      </c>
      <c r="D209" s="25"/>
      <c r="E209" s="87"/>
      <c r="F209" s="87"/>
      <c r="G209" s="116"/>
      <c r="H209" s="116"/>
    </row>
    <row r="210" spans="1:15" ht="15" customHeight="1">
      <c r="A210" s="112"/>
      <c r="B210" s="17" t="s">
        <v>120</v>
      </c>
      <c r="C210" s="133">
        <v>5657.620000000001</v>
      </c>
      <c r="D210" s="2"/>
      <c r="E210" s="5"/>
      <c r="F210" s="5"/>
      <c r="G210" s="115"/>
      <c r="H210" s="115"/>
      <c r="I210" s="6"/>
      <c r="J210" s="6"/>
      <c r="K210" s="9"/>
      <c r="L210" s="6"/>
      <c r="M210" s="9"/>
      <c r="N210" s="6"/>
      <c r="O210" s="6"/>
    </row>
    <row r="211" spans="1:8" ht="15" customHeight="1">
      <c r="A211" s="112"/>
      <c r="B211" s="17" t="s">
        <v>93</v>
      </c>
      <c r="C211" s="5">
        <v>4196.06</v>
      </c>
      <c r="D211" s="25"/>
      <c r="E211" s="87"/>
      <c r="F211" s="87"/>
      <c r="G211" s="116"/>
      <c r="H211" s="116"/>
    </row>
    <row r="212" spans="1:13" s="6" customFormat="1" ht="15" customHeight="1">
      <c r="A212" s="112"/>
      <c r="B212" s="17" t="s">
        <v>30</v>
      </c>
      <c r="C212" s="5">
        <v>3868.56</v>
      </c>
      <c r="D212" s="2"/>
      <c r="E212" s="5"/>
      <c r="F212" s="5"/>
      <c r="G212" s="115"/>
      <c r="H212" s="115"/>
      <c r="K212" s="9"/>
      <c r="M212" s="9"/>
    </row>
    <row r="213" spans="1:15" ht="15" customHeight="1">
      <c r="A213" s="112"/>
      <c r="B213" s="17" t="s">
        <v>90</v>
      </c>
      <c r="C213" s="134">
        <v>3140.8</v>
      </c>
      <c r="D213" s="2"/>
      <c r="E213" s="5"/>
      <c r="F213" s="5"/>
      <c r="G213" s="115"/>
      <c r="H213" s="115"/>
      <c r="I213" s="117"/>
      <c r="J213" s="117"/>
      <c r="K213" s="9"/>
      <c r="L213" s="6"/>
      <c r="M213" s="9"/>
      <c r="N213" s="6"/>
      <c r="O213" s="6"/>
    </row>
    <row r="214" spans="1:15" ht="15" customHeight="1">
      <c r="A214" s="112"/>
      <c r="B214" s="17" t="s">
        <v>31</v>
      </c>
      <c r="C214" s="134">
        <v>2406.19</v>
      </c>
      <c r="D214" s="2"/>
      <c r="E214" s="5"/>
      <c r="F214" s="5"/>
      <c r="G214" s="115"/>
      <c r="H214" s="115"/>
      <c r="I214" s="6"/>
      <c r="J214" s="6"/>
      <c r="K214" s="9"/>
      <c r="L214" s="6"/>
      <c r="M214" s="9"/>
      <c r="N214" s="6"/>
      <c r="O214" s="6"/>
    </row>
    <row r="215" spans="1:15" ht="15" customHeight="1">
      <c r="A215" s="112"/>
      <c r="B215" s="17" t="s">
        <v>92</v>
      </c>
      <c r="C215" s="134">
        <v>2059.2</v>
      </c>
      <c r="D215" s="2"/>
      <c r="E215" s="5"/>
      <c r="F215" s="5"/>
      <c r="G215" s="115"/>
      <c r="H215" s="115"/>
      <c r="I215" s="6"/>
      <c r="J215" s="6"/>
      <c r="K215" s="9"/>
      <c r="L215" s="6"/>
      <c r="M215" s="9"/>
      <c r="N215" s="6"/>
      <c r="O215" s="6"/>
    </row>
    <row r="216" spans="1:15" s="6" customFormat="1" ht="15" customHeight="1">
      <c r="A216" s="106"/>
      <c r="B216" s="17" t="s">
        <v>72</v>
      </c>
      <c r="C216" s="93">
        <v>1236.96</v>
      </c>
      <c r="D216" s="25"/>
      <c r="E216" s="87"/>
      <c r="F216" s="87"/>
      <c r="G216" s="116"/>
      <c r="H216" s="116"/>
      <c r="I216" s="10"/>
      <c r="J216" s="10"/>
      <c r="K216" s="14"/>
      <c r="L216" s="10"/>
      <c r="M216" s="14"/>
      <c r="N216" s="10"/>
      <c r="O216" s="10"/>
    </row>
    <row r="217" spans="1:8" ht="15" customHeight="1">
      <c r="A217" s="106"/>
      <c r="B217" s="17" t="s">
        <v>32</v>
      </c>
      <c r="C217" s="133">
        <f>950</f>
        <v>950</v>
      </c>
      <c r="D217" s="25"/>
      <c r="E217" s="87"/>
      <c r="F217" s="87"/>
      <c r="G217" s="116"/>
      <c r="H217" s="116"/>
    </row>
    <row r="218" spans="1:15" s="6" customFormat="1" ht="15" customHeight="1">
      <c r="A218" s="112"/>
      <c r="B218" s="17" t="s">
        <v>126</v>
      </c>
      <c r="C218" s="5">
        <f>499.8+350.35</f>
        <v>850.1500000000001</v>
      </c>
      <c r="D218" s="25"/>
      <c r="E218" s="87"/>
      <c r="F218" s="87"/>
      <c r="G218" s="116"/>
      <c r="H218" s="116"/>
      <c r="I218" s="10"/>
      <c r="J218" s="10"/>
      <c r="K218" s="14"/>
      <c r="L218" s="10"/>
      <c r="M218" s="14"/>
      <c r="N218" s="10"/>
      <c r="O218" s="10"/>
    </row>
    <row r="219" spans="1:15" s="6" customFormat="1" ht="15" customHeight="1">
      <c r="A219" s="112"/>
      <c r="B219" s="114" t="s">
        <v>127</v>
      </c>
      <c r="C219" s="9">
        <v>182.5</v>
      </c>
      <c r="D219" s="25"/>
      <c r="E219" s="87"/>
      <c r="F219" s="87"/>
      <c r="G219" s="116"/>
      <c r="H219" s="116"/>
      <c r="I219" s="10"/>
      <c r="J219" s="10"/>
      <c r="K219" s="14"/>
      <c r="L219" s="10"/>
      <c r="M219" s="14"/>
      <c r="N219" s="10"/>
      <c r="O219" s="10"/>
    </row>
    <row r="220" spans="1:8" ht="15" customHeight="1">
      <c r="A220" s="112"/>
      <c r="B220" s="115" t="s">
        <v>125</v>
      </c>
      <c r="C220" s="5">
        <v>176.68</v>
      </c>
      <c r="D220" s="25"/>
      <c r="E220" s="87"/>
      <c r="F220" s="87"/>
      <c r="G220" s="116"/>
      <c r="H220" s="116"/>
    </row>
    <row r="221" spans="1:15" s="6" customFormat="1" ht="15" customHeight="1">
      <c r="A221" s="106"/>
      <c r="B221" s="17" t="s">
        <v>123</v>
      </c>
      <c r="C221" s="5">
        <f>126.41+2.5</f>
        <v>128.91</v>
      </c>
      <c r="D221" s="25"/>
      <c r="E221" s="87"/>
      <c r="F221" s="87"/>
      <c r="G221" s="116"/>
      <c r="H221" s="116"/>
      <c r="I221" s="10"/>
      <c r="J221" s="10"/>
      <c r="K221" s="14"/>
      <c r="L221" s="10"/>
      <c r="M221" s="14"/>
      <c r="N221" s="10"/>
      <c r="O221" s="10"/>
    </row>
    <row r="222" spans="1:13" s="6" customFormat="1" ht="15" customHeight="1">
      <c r="A222" s="112"/>
      <c r="B222" s="17"/>
      <c r="C222" s="5"/>
      <c r="D222" s="2"/>
      <c r="E222" s="5"/>
      <c r="F222" s="5"/>
      <c r="G222" s="115"/>
      <c r="H222" s="115"/>
      <c r="K222" s="9"/>
      <c r="M222" s="9"/>
    </row>
    <row r="223" spans="1:10" ht="15" customHeight="1">
      <c r="A223" s="112"/>
      <c r="B223" s="7" t="s">
        <v>11</v>
      </c>
      <c r="C223" s="6"/>
      <c r="D223" s="23">
        <f>SUM(C225:C227)</f>
        <v>286572.61</v>
      </c>
      <c r="E223" s="119"/>
      <c r="F223" s="119"/>
      <c r="G223" s="120"/>
      <c r="H223" s="120"/>
      <c r="I223" s="118"/>
      <c r="J223" s="118"/>
    </row>
    <row r="224" spans="1:10" ht="15" customHeight="1">
      <c r="A224" s="112"/>
      <c r="B224" s="7"/>
      <c r="C224" s="6"/>
      <c r="D224" s="6"/>
      <c r="G224" s="10"/>
      <c r="H224" s="10"/>
      <c r="I224" s="106"/>
      <c r="J224" s="106"/>
    </row>
    <row r="225" spans="1:10" ht="15" customHeight="1">
      <c r="A225" s="112"/>
      <c r="B225" s="17" t="s">
        <v>34</v>
      </c>
      <c r="C225" s="132">
        <v>166613.59</v>
      </c>
      <c r="D225" s="4"/>
      <c r="G225" s="121"/>
      <c r="H225" s="121"/>
      <c r="I225" s="106"/>
      <c r="J225" s="106"/>
    </row>
    <row r="226" spans="1:10" ht="15" customHeight="1">
      <c r="A226" s="112"/>
      <c r="B226" s="17" t="s">
        <v>33</v>
      </c>
      <c r="C226" s="4">
        <v>116358</v>
      </c>
      <c r="D226" s="4"/>
      <c r="G226" s="121"/>
      <c r="H226" s="121"/>
      <c r="I226" s="106"/>
      <c r="J226" s="106"/>
    </row>
    <row r="227" spans="1:8" ht="15" customHeight="1">
      <c r="A227" s="6"/>
      <c r="B227" s="17" t="s">
        <v>35</v>
      </c>
      <c r="C227" s="4">
        <v>3601.02</v>
      </c>
      <c r="D227" s="4"/>
      <c r="G227" s="19"/>
      <c r="H227" s="19"/>
    </row>
    <row r="228" spans="1:8" ht="15" customHeight="1">
      <c r="A228" s="6"/>
      <c r="B228" s="17"/>
      <c r="C228" s="2"/>
      <c r="D228" s="2"/>
      <c r="E228" s="19"/>
      <c r="F228" s="19"/>
      <c r="G228" s="19"/>
      <c r="H228" s="19"/>
    </row>
    <row r="229" spans="2:8" ht="15" customHeight="1">
      <c r="B229" s="24"/>
      <c r="C229" s="25"/>
      <c r="D229" s="25"/>
      <c r="E229" s="19"/>
      <c r="F229" s="19"/>
      <c r="G229" s="19"/>
      <c r="H229" s="19"/>
    </row>
    <row r="230" spans="1:6" ht="15" customHeight="1">
      <c r="A230" s="6"/>
      <c r="B230" s="7" t="s">
        <v>12</v>
      </c>
      <c r="C230" s="6"/>
      <c r="D230" s="23">
        <f>SUM(C232:C238)</f>
        <v>10599.46</v>
      </c>
      <c r="E230" s="4"/>
      <c r="F230" s="19"/>
    </row>
    <row r="231" spans="1:8" ht="15" customHeight="1">
      <c r="A231" s="6"/>
      <c r="B231" s="17"/>
      <c r="C231" s="6"/>
      <c r="D231" s="2"/>
      <c r="E231" s="19"/>
      <c r="F231" s="19"/>
      <c r="G231" s="19"/>
      <c r="H231" s="19"/>
    </row>
    <row r="232" spans="1:8" ht="15" customHeight="1">
      <c r="A232" s="6"/>
      <c r="B232" s="17" t="s">
        <v>38</v>
      </c>
      <c r="C232" s="16">
        <v>8000</v>
      </c>
      <c r="D232" s="4"/>
      <c r="G232" s="19"/>
      <c r="H232" s="19"/>
    </row>
    <row r="233" spans="1:8" ht="15" customHeight="1">
      <c r="A233" s="6"/>
      <c r="B233" s="17" t="s">
        <v>43</v>
      </c>
      <c r="C233" s="5">
        <f>1096.65+15</f>
        <v>1111.65</v>
      </c>
      <c r="D233" s="2"/>
      <c r="E233" s="87"/>
      <c r="F233" s="87"/>
      <c r="G233" s="19"/>
      <c r="H233" s="19"/>
    </row>
    <row r="234" spans="1:8" ht="15" customHeight="1">
      <c r="A234" s="6"/>
      <c r="B234" s="17" t="s">
        <v>18</v>
      </c>
      <c r="C234" s="9">
        <v>967.25</v>
      </c>
      <c r="D234" s="2"/>
      <c r="E234" s="87"/>
      <c r="F234" s="87"/>
      <c r="G234" s="19"/>
      <c r="H234" s="19"/>
    </row>
    <row r="235" spans="1:8" ht="15" customHeight="1">
      <c r="A235" s="6"/>
      <c r="B235" s="17" t="s">
        <v>36</v>
      </c>
      <c r="C235" s="5">
        <v>417.87</v>
      </c>
      <c r="D235" s="2"/>
      <c r="E235" s="87"/>
      <c r="F235" s="87"/>
      <c r="G235" s="19"/>
      <c r="H235" s="19"/>
    </row>
    <row r="236" spans="1:8" ht="15" customHeight="1">
      <c r="A236" s="6"/>
      <c r="B236" s="17" t="s">
        <v>37</v>
      </c>
      <c r="C236" s="5">
        <v>55.71</v>
      </c>
      <c r="D236" s="4"/>
      <c r="G236" s="19"/>
      <c r="H236" s="19"/>
    </row>
    <row r="237" spans="1:8" ht="15" customHeight="1">
      <c r="A237" s="6"/>
      <c r="B237" s="17" t="s">
        <v>42</v>
      </c>
      <c r="C237" s="5">
        <v>27</v>
      </c>
      <c r="D237" s="4"/>
      <c r="G237" s="19"/>
      <c r="H237" s="19"/>
    </row>
    <row r="238" spans="1:8" ht="15" customHeight="1">
      <c r="A238" s="6"/>
      <c r="B238" s="17" t="s">
        <v>119</v>
      </c>
      <c r="C238" s="5">
        <v>19.98</v>
      </c>
      <c r="D238" s="4"/>
      <c r="G238" s="19"/>
      <c r="H238" s="19"/>
    </row>
    <row r="239" spans="2:8" ht="15" customHeight="1">
      <c r="B239" s="24"/>
      <c r="C239" s="19"/>
      <c r="D239" s="25"/>
      <c r="E239" s="87"/>
      <c r="F239" s="87"/>
      <c r="G239" s="19"/>
      <c r="H239" s="19"/>
    </row>
    <row r="240" spans="1:8" ht="15" customHeight="1">
      <c r="A240" s="6"/>
      <c r="B240" s="22" t="s">
        <v>75</v>
      </c>
      <c r="C240" s="4">
        <f>SUM(C199:C239)</f>
        <v>508486.03</v>
      </c>
      <c r="D240" s="4">
        <f>SUM(D199:D239)</f>
        <v>508486.02999999997</v>
      </c>
      <c r="E240" s="19"/>
      <c r="F240" s="19"/>
      <c r="G240" s="19"/>
      <c r="H240" s="19"/>
    </row>
    <row r="242" spans="5:6" ht="15" customHeight="1">
      <c r="E242" s="15"/>
      <c r="F242" s="15"/>
    </row>
    <row r="244" spans="2:10" ht="15" customHeight="1">
      <c r="B244" s="74"/>
      <c r="C244" s="75"/>
      <c r="D244" s="75"/>
      <c r="E244" s="15"/>
      <c r="F244" s="15"/>
      <c r="G244" s="10"/>
      <c r="H244" s="10"/>
      <c r="I244" s="75"/>
      <c r="J244" s="75"/>
    </row>
    <row r="245" spans="2:8" ht="15" customHeight="1">
      <c r="B245" s="116"/>
      <c r="G245" s="10"/>
      <c r="H245" s="10"/>
    </row>
    <row r="246" spans="2:8" ht="15" customHeight="1">
      <c r="B246" s="116"/>
      <c r="G246" s="10"/>
      <c r="H246" s="10"/>
    </row>
    <row r="247" spans="2:10" ht="15" customHeight="1">
      <c r="B247" s="10"/>
      <c r="G247" s="122"/>
      <c r="H247" s="122"/>
      <c r="I247" s="123"/>
      <c r="J247" s="123"/>
    </row>
    <row r="248" spans="2:8" ht="15" customHeight="1">
      <c r="B248" s="10"/>
      <c r="G248" s="10"/>
      <c r="H248" s="10"/>
    </row>
    <row r="249" spans="2:10" ht="15" customHeight="1">
      <c r="B249" s="10"/>
      <c r="G249" s="124"/>
      <c r="H249" s="124"/>
      <c r="I249" s="123"/>
      <c r="J249" s="123"/>
    </row>
    <row r="250" spans="2:10" ht="15" customHeight="1">
      <c r="B250" s="10"/>
      <c r="G250" s="12"/>
      <c r="H250" s="12"/>
      <c r="I250" s="125"/>
      <c r="J250" s="125"/>
    </row>
    <row r="251" spans="2:10" ht="15" customHeight="1">
      <c r="B251" s="10"/>
      <c r="G251" s="122"/>
      <c r="H251" s="122"/>
      <c r="I251" s="123"/>
      <c r="J251" s="123"/>
    </row>
    <row r="252" spans="2:10" ht="15" customHeight="1">
      <c r="B252" s="10"/>
      <c r="G252" s="122"/>
      <c r="H252" s="122"/>
      <c r="I252" s="123"/>
      <c r="J252" s="123"/>
    </row>
    <row r="253" spans="2:10" ht="15" customHeight="1">
      <c r="B253" s="10"/>
      <c r="G253" s="126"/>
      <c r="H253" s="126"/>
      <c r="I253" s="125"/>
      <c r="J253" s="125"/>
    </row>
    <row r="254" spans="2:8" ht="15" customHeight="1">
      <c r="B254" s="10"/>
      <c r="G254" s="19"/>
      <c r="H254" s="19"/>
    </row>
    <row r="255" spans="2:10" ht="15" customHeight="1">
      <c r="B255" s="10"/>
      <c r="G255" s="123"/>
      <c r="H255" s="123"/>
      <c r="I255" s="123"/>
      <c r="J255" s="123"/>
    </row>
    <row r="256" spans="2:8" ht="15" customHeight="1">
      <c r="B256" s="10"/>
      <c r="G256" s="10"/>
      <c r="H256" s="10"/>
    </row>
    <row r="257" spans="2:8" ht="15" customHeight="1">
      <c r="B257" s="10"/>
      <c r="G257" s="10"/>
      <c r="H257" s="10"/>
    </row>
    <row r="258" ht="15" customHeight="1">
      <c r="B258" s="10"/>
    </row>
    <row r="259" spans="2:10" ht="15" customHeight="1">
      <c r="B259" s="10"/>
      <c r="G259" s="10"/>
      <c r="H259" s="10"/>
      <c r="I259" s="123"/>
      <c r="J259" s="123"/>
    </row>
    <row r="260" spans="2:10" ht="15" customHeight="1">
      <c r="B260" s="10"/>
      <c r="G260" s="122"/>
      <c r="H260" s="122"/>
      <c r="I260" s="123"/>
      <c r="J260" s="123"/>
    </row>
    <row r="261" spans="2:10" ht="15" customHeight="1">
      <c r="B261" s="10"/>
      <c r="G261" s="122"/>
      <c r="H261" s="122"/>
      <c r="I261" s="123"/>
      <c r="J261" s="123"/>
    </row>
    <row r="262" spans="2:8" ht="15" customHeight="1">
      <c r="B262" s="10"/>
      <c r="G262" s="124"/>
      <c r="H262" s="124"/>
    </row>
    <row r="263" spans="2:8" ht="15" customHeight="1">
      <c r="B263" s="10"/>
      <c r="E263" s="19"/>
      <c r="F263" s="19"/>
      <c r="G263" s="19"/>
      <c r="H263" s="19"/>
    </row>
    <row r="264" spans="2:8" ht="15" customHeight="1">
      <c r="B264" s="10"/>
      <c r="E264" s="19"/>
      <c r="F264" s="19"/>
      <c r="G264" s="19"/>
      <c r="H264" s="19"/>
    </row>
    <row r="265" spans="2:8" ht="15" customHeight="1">
      <c r="B265" s="10"/>
      <c r="G265" s="19"/>
      <c r="H265" s="19"/>
    </row>
    <row r="266" spans="2:10" ht="15" customHeight="1">
      <c r="B266" s="10"/>
      <c r="G266" s="124"/>
      <c r="H266" s="124"/>
      <c r="I266" s="124"/>
      <c r="J266" s="124"/>
    </row>
    <row r="267" spans="2:8" ht="15" customHeight="1">
      <c r="B267" s="10"/>
      <c r="G267" s="19"/>
      <c r="H267" s="19"/>
    </row>
    <row r="268" spans="2:8" ht="15" customHeight="1">
      <c r="B268" s="10"/>
      <c r="G268" s="19"/>
      <c r="H268" s="19"/>
    </row>
    <row r="269" spans="2:8" ht="15" customHeight="1">
      <c r="B269" s="10"/>
      <c r="E269" s="19"/>
      <c r="F269" s="19"/>
      <c r="G269" s="19"/>
      <c r="H269" s="19"/>
    </row>
    <row r="270" spans="2:10" ht="15" customHeight="1">
      <c r="B270" s="10"/>
      <c r="G270" s="124"/>
      <c r="H270" s="124"/>
      <c r="I270" s="124"/>
      <c r="J270" s="124"/>
    </row>
    <row r="271" spans="2:8" ht="15" customHeight="1">
      <c r="B271" s="24"/>
      <c r="C271" s="25"/>
      <c r="D271" s="25"/>
      <c r="E271" s="19"/>
      <c r="F271" s="19"/>
      <c r="G271" s="19"/>
      <c r="H271" s="19"/>
    </row>
    <row r="272" spans="2:8" ht="15" customHeight="1">
      <c r="B272" s="24"/>
      <c r="C272" s="25"/>
      <c r="D272" s="25"/>
      <c r="E272" s="19"/>
      <c r="F272" s="19"/>
      <c r="G272" s="19"/>
      <c r="H272" s="19"/>
    </row>
    <row r="273" spans="2:8" ht="15" customHeight="1">
      <c r="B273" s="24"/>
      <c r="C273" s="127"/>
      <c r="D273" s="127"/>
      <c r="E273" s="19"/>
      <c r="F273" s="19"/>
      <c r="G273" s="19"/>
      <c r="H273" s="19"/>
    </row>
    <row r="274" spans="2:8" ht="15" customHeight="1">
      <c r="B274" s="24"/>
      <c r="C274" s="25"/>
      <c r="D274" s="25"/>
      <c r="E274" s="19"/>
      <c r="F274" s="19"/>
      <c r="G274" s="19"/>
      <c r="H274" s="19"/>
    </row>
    <row r="275" spans="2:8" ht="15" customHeight="1">
      <c r="B275" s="24"/>
      <c r="C275" s="87"/>
      <c r="D275" s="87"/>
      <c r="E275" s="19"/>
      <c r="F275" s="19"/>
      <c r="G275" s="19"/>
      <c r="H275" s="19"/>
    </row>
    <row r="276" spans="2:8" ht="15" customHeight="1">
      <c r="B276" s="24"/>
      <c r="C276" s="25"/>
      <c r="D276" s="25"/>
      <c r="E276" s="19"/>
      <c r="F276" s="19"/>
      <c r="G276" s="19"/>
      <c r="H276" s="19"/>
    </row>
    <row r="277" spans="2:8" ht="15" customHeight="1">
      <c r="B277" s="24"/>
      <c r="C277" s="128"/>
      <c r="D277" s="128"/>
      <c r="E277" s="19"/>
      <c r="F277" s="19"/>
      <c r="G277" s="19"/>
      <c r="H277" s="19"/>
    </row>
    <row r="278" spans="2:8" ht="15" customHeight="1">
      <c r="B278" s="24"/>
      <c r="C278" s="25"/>
      <c r="D278" s="25"/>
      <c r="E278" s="19"/>
      <c r="F278" s="19"/>
      <c r="G278" s="19"/>
      <c r="H278" s="19"/>
    </row>
    <row r="279" spans="2:8" ht="15" customHeight="1">
      <c r="B279" s="24"/>
      <c r="C279" s="25"/>
      <c r="D279" s="25"/>
      <c r="E279" s="19"/>
      <c r="F279" s="19"/>
      <c r="G279" s="19"/>
      <c r="H279" s="19"/>
    </row>
    <row r="280" spans="2:8" ht="15" customHeight="1">
      <c r="B280" s="24"/>
      <c r="C280" s="25"/>
      <c r="D280" s="25"/>
      <c r="E280" s="19"/>
      <c r="F280" s="19"/>
      <c r="G280" s="19"/>
      <c r="H280" s="19"/>
    </row>
    <row r="281" spans="2:8" ht="15" customHeight="1">
      <c r="B281" s="24"/>
      <c r="C281" s="25"/>
      <c r="D281" s="25"/>
      <c r="E281" s="19"/>
      <c r="F281" s="19"/>
      <c r="G281" s="19"/>
      <c r="H281" s="19"/>
    </row>
    <row r="282" spans="2:8" ht="15" customHeight="1">
      <c r="B282" s="24"/>
      <c r="C282" s="25"/>
      <c r="D282" s="25"/>
      <c r="E282" s="19"/>
      <c r="F282" s="19"/>
      <c r="G282" s="19"/>
      <c r="H282" s="19"/>
    </row>
    <row r="283" spans="2:8" ht="15" customHeight="1">
      <c r="B283" s="24"/>
      <c r="C283" s="25"/>
      <c r="D283" s="25"/>
      <c r="E283" s="19"/>
      <c r="F283" s="19"/>
      <c r="G283" s="19"/>
      <c r="H283" s="19"/>
    </row>
    <row r="284" spans="2:8" ht="15" customHeight="1">
      <c r="B284" s="24"/>
      <c r="C284" s="25"/>
      <c r="D284" s="25"/>
      <c r="E284" s="19"/>
      <c r="F284" s="19"/>
      <c r="G284" s="19"/>
      <c r="H284" s="19"/>
    </row>
    <row r="285" spans="2:8" ht="15" customHeight="1">
      <c r="B285" s="24"/>
      <c r="C285" s="25"/>
      <c r="D285" s="25"/>
      <c r="E285" s="19"/>
      <c r="F285" s="19"/>
      <c r="G285" s="19"/>
      <c r="H285" s="19"/>
    </row>
    <row r="286" spans="2:8" ht="15" customHeight="1">
      <c r="B286" s="24"/>
      <c r="C286" s="25"/>
      <c r="D286" s="25"/>
      <c r="E286" s="19"/>
      <c r="F286" s="19"/>
      <c r="G286" s="19"/>
      <c r="H286" s="19"/>
    </row>
    <row r="287" spans="2:8" ht="15" customHeight="1">
      <c r="B287" s="24"/>
      <c r="C287" s="25"/>
      <c r="D287" s="25"/>
      <c r="E287" s="19"/>
      <c r="F287" s="19"/>
      <c r="G287" s="19"/>
      <c r="H287" s="19"/>
    </row>
    <row r="288" spans="2:8" ht="15" customHeight="1">
      <c r="B288" s="24"/>
      <c r="C288" s="25"/>
      <c r="D288" s="25"/>
      <c r="E288" s="19"/>
      <c r="F288" s="19"/>
      <c r="G288" s="19"/>
      <c r="H288" s="19"/>
    </row>
    <row r="289" spans="2:8" ht="15" customHeight="1">
      <c r="B289" s="24"/>
      <c r="C289" s="25"/>
      <c r="D289" s="25"/>
      <c r="E289" s="19"/>
      <c r="F289" s="19"/>
      <c r="G289" s="19"/>
      <c r="H289" s="19"/>
    </row>
    <row r="290" spans="7:8" ht="15" customHeight="1">
      <c r="G290" s="21"/>
      <c r="H290" s="21"/>
    </row>
    <row r="291" spans="7:8" ht="15" customHeight="1">
      <c r="G291" s="10"/>
      <c r="H291" s="10"/>
    </row>
    <row r="292" spans="2:8" ht="15" customHeight="1">
      <c r="B292" s="24"/>
      <c r="C292" s="25"/>
      <c r="D292" s="25"/>
      <c r="E292" s="19"/>
      <c r="F292" s="19"/>
      <c r="G292" s="19"/>
      <c r="H292" s="19"/>
    </row>
    <row r="293" spans="2:8" ht="15" customHeight="1">
      <c r="B293" s="24"/>
      <c r="C293" s="25"/>
      <c r="D293" s="25"/>
      <c r="E293" s="19"/>
      <c r="F293" s="19"/>
      <c r="G293" s="19"/>
      <c r="H293" s="19"/>
    </row>
    <row r="294" spans="2:8" ht="15" customHeight="1">
      <c r="B294" s="24"/>
      <c r="C294" s="25"/>
      <c r="D294" s="25"/>
      <c r="E294" s="19"/>
      <c r="F294" s="19"/>
      <c r="G294" s="19"/>
      <c r="H294" s="19"/>
    </row>
    <row r="295" spans="2:8" ht="15" customHeight="1">
      <c r="B295" s="24"/>
      <c r="C295" s="25"/>
      <c r="D295" s="25"/>
      <c r="E295" s="19"/>
      <c r="F295" s="19"/>
      <c r="G295" s="19"/>
      <c r="H295" s="19"/>
    </row>
    <row r="296" spans="2:8" ht="15" customHeight="1">
      <c r="B296" s="24"/>
      <c r="C296" s="25"/>
      <c r="D296" s="25"/>
      <c r="E296" s="19"/>
      <c r="F296" s="19"/>
      <c r="G296" s="19"/>
      <c r="H296" s="19"/>
    </row>
    <row r="297" spans="2:8" ht="15" customHeight="1">
      <c r="B297" s="24"/>
      <c r="C297" s="25"/>
      <c r="D297" s="25"/>
      <c r="E297" s="19"/>
      <c r="F297" s="19"/>
      <c r="G297" s="19"/>
      <c r="H297" s="19"/>
    </row>
    <row r="298" spans="5:8" ht="15" customHeight="1">
      <c r="E298" s="19"/>
      <c r="F298" s="19"/>
      <c r="G298" s="19"/>
      <c r="H298" s="19"/>
    </row>
    <row r="299" spans="2:8" ht="15" customHeight="1">
      <c r="B299" s="24"/>
      <c r="C299" s="25"/>
      <c r="D299" s="25"/>
      <c r="E299" s="19"/>
      <c r="F299" s="19"/>
      <c r="G299" s="19"/>
      <c r="H299" s="19"/>
    </row>
    <row r="300" spans="2:8" ht="15" customHeight="1">
      <c r="B300" s="24"/>
      <c r="C300" s="25"/>
      <c r="D300" s="25"/>
      <c r="E300" s="19"/>
      <c r="F300" s="19"/>
      <c r="G300" s="19"/>
      <c r="H300" s="19"/>
    </row>
    <row r="301" spans="2:8" ht="15" customHeight="1">
      <c r="B301" s="24"/>
      <c r="C301" s="25"/>
      <c r="D301" s="25"/>
      <c r="E301" s="19"/>
      <c r="F301" s="19"/>
      <c r="G301" s="19"/>
      <c r="H301" s="19"/>
    </row>
    <row r="302" spans="2:8" ht="15" customHeight="1">
      <c r="B302" s="24"/>
      <c r="C302" s="25"/>
      <c r="D302" s="25"/>
      <c r="E302" s="19"/>
      <c r="F302" s="19"/>
      <c r="G302" s="19"/>
      <c r="H302" s="19"/>
    </row>
    <row r="303" spans="2:8" ht="15" customHeight="1">
      <c r="B303" s="24"/>
      <c r="C303" s="25"/>
      <c r="D303" s="25"/>
      <c r="E303" s="19"/>
      <c r="F303" s="19"/>
      <c r="G303" s="19"/>
      <c r="H303" s="19"/>
    </row>
    <row r="304" spans="2:8" ht="15" customHeight="1">
      <c r="B304" s="24"/>
      <c r="C304" s="25"/>
      <c r="D304" s="25"/>
      <c r="E304" s="19"/>
      <c r="F304" s="19"/>
      <c r="G304" s="19"/>
      <c r="H304" s="19"/>
    </row>
    <row r="305" spans="2:8" ht="15" customHeight="1">
      <c r="B305" s="24"/>
      <c r="C305" s="25"/>
      <c r="D305" s="25"/>
      <c r="E305" s="19"/>
      <c r="F305" s="19"/>
      <c r="G305" s="19"/>
      <c r="H305" s="19"/>
    </row>
    <row r="306" spans="2:8" ht="15" customHeight="1">
      <c r="B306" s="24"/>
      <c r="C306" s="25"/>
      <c r="D306" s="25"/>
      <c r="E306" s="19"/>
      <c r="F306" s="19"/>
      <c r="G306" s="19"/>
      <c r="H306" s="19"/>
    </row>
    <row r="307" spans="2:8" ht="15" customHeight="1">
      <c r="B307" s="24"/>
      <c r="C307" s="25"/>
      <c r="D307" s="25"/>
      <c r="E307" s="19"/>
      <c r="F307" s="19"/>
      <c r="G307" s="19"/>
      <c r="H307" s="19"/>
    </row>
    <row r="308" spans="2:8" ht="15" customHeight="1">
      <c r="B308" s="24"/>
      <c r="C308" s="25"/>
      <c r="D308" s="25"/>
      <c r="E308" s="19"/>
      <c r="F308" s="19"/>
      <c r="G308" s="19"/>
      <c r="H308" s="19"/>
    </row>
    <row r="309" spans="2:8" ht="15" customHeight="1">
      <c r="B309" s="24"/>
      <c r="C309" s="25"/>
      <c r="D309" s="25"/>
      <c r="E309" s="19"/>
      <c r="F309" s="19"/>
      <c r="G309" s="19"/>
      <c r="H309" s="19"/>
    </row>
    <row r="310" spans="2:8" ht="15" customHeight="1">
      <c r="B310" s="24"/>
      <c r="C310" s="25"/>
      <c r="D310" s="25"/>
      <c r="E310" s="19"/>
      <c r="F310" s="19"/>
      <c r="G310" s="19"/>
      <c r="H310" s="19"/>
    </row>
    <row r="311" spans="2:8" ht="15" customHeight="1">
      <c r="B311" s="31"/>
      <c r="C311" s="12"/>
      <c r="D311" s="12"/>
      <c r="E311" s="19"/>
      <c r="F311" s="19"/>
      <c r="G311" s="19"/>
      <c r="H311" s="1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2" manualBreakCount="12">
    <brk id="21" max="255" man="1"/>
    <brk id="31" max="255" man="1"/>
    <brk id="52" max="255" man="1"/>
    <brk id="69" max="255" man="1"/>
    <brk id="80" max="255" man="1"/>
    <brk id="103" max="255" man="1"/>
    <brk id="133" max="255" man="1"/>
    <brk id="158" max="255" man="1"/>
    <brk id="169" max="255" man="1"/>
    <brk id="183" max="255" man="1"/>
    <brk id="193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Franzosa</dc:creator>
  <cp:keywords/>
  <dc:description/>
  <cp:lastModifiedBy>Sabina Ghio</cp:lastModifiedBy>
  <cp:lastPrinted>2022-03-09T12:29:20Z</cp:lastPrinted>
  <dcterms:created xsi:type="dcterms:W3CDTF">2001-02-27T13:45:23Z</dcterms:created>
  <dcterms:modified xsi:type="dcterms:W3CDTF">2023-05-26T08:59:21Z</dcterms:modified>
  <cp:category/>
  <cp:version/>
  <cp:contentType/>
  <cp:contentStatus/>
</cp:coreProperties>
</file>