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Y:\Comunicazione e Formazione 2020\SITO FORMAPER\FILE PER SITO\2022\Amministrazione trasparente_2022\BILANCIO CONSUNTIVO\"/>
    </mc:Choice>
  </mc:AlternateContent>
  <xr:revisionPtr revIDLastSave="0" documentId="8_{98C61ED6-6BB9-431D-9EEC-C40C43140EE5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conto economico" sheetId="4" r:id="rId1"/>
    <sheet name="Foglio1" sheetId="5" r:id="rId2"/>
  </sheets>
  <definedNames>
    <definedName name="_xlnm.Print_Area" localSheetId="0">'conto economico'!$A$1:$D$73</definedName>
    <definedName name="data_report">#REF!</definedName>
    <definedName name="_xlnm.Database">#REF!</definedName>
    <definedName name="organi_istituzionali">#REF!</definedName>
  </definedName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64" i="4" l="1"/>
  <c r="C19" i="4"/>
  <c r="C24" i="4"/>
  <c r="C30" i="4"/>
  <c r="C58" i="4" l="1"/>
  <c r="C46" i="4"/>
  <c r="C41" i="4"/>
  <c r="B58" i="4"/>
  <c r="B64" i="4"/>
  <c r="B46" i="4"/>
  <c r="B30" i="4"/>
  <c r="B24" i="4"/>
  <c r="B41" i="4" s="1"/>
  <c r="B19" i="4"/>
  <c r="B48" i="4" s="1"/>
  <c r="D63" i="4"/>
  <c r="D62" i="4"/>
  <c r="D56" i="4"/>
  <c r="D44" i="4"/>
  <c r="D33" i="4"/>
  <c r="D32" i="4"/>
  <c r="D31" i="4"/>
  <c r="D30" i="4"/>
  <c r="D28" i="4"/>
  <c r="D27" i="4"/>
  <c r="D26" i="4"/>
  <c r="D25" i="4"/>
  <c r="D23" i="4"/>
  <c r="D17" i="4"/>
  <c r="D16" i="4"/>
  <c r="D15" i="4"/>
  <c r="D14" i="4"/>
  <c r="D13" i="4"/>
  <c r="C50" i="4"/>
  <c r="B50" i="4"/>
  <c r="B72" i="4" l="1"/>
  <c r="D41" i="4"/>
  <c r="D58" i="4"/>
  <c r="D64" i="4"/>
  <c r="D46" i="4"/>
  <c r="D24" i="4"/>
  <c r="D12" i="4" l="1"/>
  <c r="D19" i="4"/>
  <c r="C48" i="4"/>
  <c r="C72" i="4" s="1"/>
  <c r="D72" i="4" s="1"/>
  <c r="D48" i="4" l="1"/>
</calcChain>
</file>

<file path=xl/sharedStrings.xml><?xml version="1.0" encoding="utf-8"?>
<sst xmlns="http://schemas.openxmlformats.org/spreadsheetml/2006/main" count="54" uniqueCount="52">
  <si>
    <t>VOCI DI COSTO/RICAVO</t>
  </si>
  <si>
    <t>A) RICAVI ORDINARI</t>
  </si>
  <si>
    <t xml:space="preserve">  Contributi da organismi comunitari</t>
  </si>
  <si>
    <t xml:space="preserve">  Altri contributi </t>
  </si>
  <si>
    <t xml:space="preserve">  Contributo della Camera di Commercio</t>
  </si>
  <si>
    <t>Totale (A)</t>
  </si>
  <si>
    <t>B) COSTI DI STRUTTURA</t>
  </si>
  <si>
    <t>a) competenze al personale</t>
  </si>
  <si>
    <t>b) oneri sociali</t>
  </si>
  <si>
    <t>c) accantonamenti al TFR</t>
  </si>
  <si>
    <t>d) altri costi</t>
  </si>
  <si>
    <t xml:space="preserve">  Funzionamento (All.12)</t>
  </si>
  <si>
    <t>a) prestazione servizi</t>
  </si>
  <si>
    <t>b) godimento di beni di terzi</t>
  </si>
  <si>
    <t>c) oneri diversi di gestione</t>
  </si>
  <si>
    <t xml:space="preserve">  Ammortamenti e accantonamenti</t>
  </si>
  <si>
    <t>a) immobilizzazioni immateriali</t>
  </si>
  <si>
    <t>b) immobilizzazioni materiali</t>
  </si>
  <si>
    <t>c) svalutazione crediti</t>
  </si>
  <si>
    <t>d) fondi rischi ed oneri</t>
  </si>
  <si>
    <t>Totale (B)</t>
  </si>
  <si>
    <t>C) COSTI ISTITUZIONALI</t>
  </si>
  <si>
    <t xml:space="preserve">  Spese per progetti e iniziative</t>
  </si>
  <si>
    <t>Totale ( C )</t>
  </si>
  <si>
    <t>Risultato della gestione corrente (A-B-C)</t>
  </si>
  <si>
    <t>D) GESTIONE FINANZIARIA</t>
  </si>
  <si>
    <t>Proventi finanziari</t>
  </si>
  <si>
    <t>Oneri finanziari</t>
  </si>
  <si>
    <t>Risultato della gestione finanziaria</t>
  </si>
  <si>
    <t>E) GESTIONE STRAORDINARIA</t>
  </si>
  <si>
    <t>Proventi straordinari</t>
  </si>
  <si>
    <t>Oneri straordinari</t>
  </si>
  <si>
    <t>Risultato della gestione straordinaria</t>
  </si>
  <si>
    <t>F) RETTIFICHE DI VALORE ATTIVITA'</t>
  </si>
  <si>
    <t>FINANZIARIE</t>
  </si>
  <si>
    <t>Rivalutazioni attivo patrimoniale</t>
  </si>
  <si>
    <t>Svalutazioni attivo patrimoniale</t>
  </si>
  <si>
    <t>Differenze rettifiche di valore attività finanziarie</t>
  </si>
  <si>
    <t>Avanzo / Disavanzo economico d'esercizio</t>
  </si>
  <si>
    <t>(A-B-C+/-D +/- E +/-F)</t>
  </si>
  <si>
    <t xml:space="preserve">  Proventi da servizi</t>
  </si>
  <si>
    <t xml:space="preserve">  Altri proventi o rimborsi</t>
  </si>
  <si>
    <t xml:space="preserve">  Organi istituzionali</t>
  </si>
  <si>
    <t xml:space="preserve">  Personale</t>
  </si>
  <si>
    <t>AZIENDA SPECIALE FORMAPER</t>
  </si>
  <si>
    <t>All. H (previsto dall'articolo 68, comma 1 DPR 254/05)</t>
  </si>
  <si>
    <t>DIFFERENZA %</t>
  </si>
  <si>
    <t xml:space="preserve">  Contributi regionali o da altri enti pubblici (All.9)</t>
  </si>
  <si>
    <t>CONSUNTIVO 2020</t>
  </si>
  <si>
    <t>-</t>
  </si>
  <si>
    <t>CONTO ECONOMICO AL 31/12/2021</t>
  </si>
  <si>
    <t>CONSUNTIVO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</si>
</sst>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name val="Tahoma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i/>
      <sz val="10"/>
      <name val="Arial"/>
      <family val="2"/>
    </font>
    <font>
      <b/>
      <i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</cellStyleXfs>
  <cellXfs count="50">
    <xf numFmtId="0" fontId="0" fillId="0" borderId="0" xfId="0"/>
    <xf numFmtId="0" fontId="2" fillId="0" borderId="0" xfId="1" applyFont="1"/>
    <xf numFmtId="0" fontId="5" fillId="0" borderId="0" xfId="0" applyFont="1"/>
    <xf numFmtId="0" fontId="2" fillId="0" borderId="0" xfId="1" applyFont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49" fontId="3" fillId="0" borderId="2" xfId="1" applyNumberFormat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3" fillId="0" borderId="3" xfId="1" applyFont="1" applyBorder="1"/>
    <xf numFmtId="4" fontId="2" fillId="0" borderId="3" xfId="1" applyNumberFormat="1" applyFont="1" applyBorder="1"/>
    <xf numFmtId="49" fontId="2" fillId="0" borderId="4" xfId="1" applyNumberFormat="1" applyFont="1" applyBorder="1" applyAlignment="1">
      <alignment horizontal="left" wrapText="1" indent="1"/>
    </xf>
    <xf numFmtId="4" fontId="2" fillId="0" borderId="4" xfId="1" applyNumberFormat="1" applyFont="1" applyBorder="1"/>
    <xf numFmtId="0" fontId="7" fillId="0" borderId="4" xfId="1" applyFont="1" applyBorder="1"/>
    <xf numFmtId="10" fontId="2" fillId="0" borderId="4" xfId="1" applyNumberFormat="1" applyFont="1" applyBorder="1"/>
    <xf numFmtId="0" fontId="3" fillId="0" borderId="4" xfId="1" applyFont="1" applyBorder="1"/>
    <xf numFmtId="4" fontId="3" fillId="0" borderId="4" xfId="1" applyNumberFormat="1" applyFont="1" applyBorder="1"/>
    <xf numFmtId="0" fontId="2" fillId="0" borderId="4" xfId="1" applyFont="1" applyBorder="1"/>
    <xf numFmtId="0" fontId="8" fillId="0" borderId="4" xfId="1" applyFont="1" applyBorder="1"/>
    <xf numFmtId="4" fontId="2" fillId="0" borderId="4" xfId="1" applyNumberFormat="1" applyFont="1" applyBorder="1" applyAlignment="1">
      <alignment vertical="center"/>
    </xf>
    <xf numFmtId="4" fontId="3" fillId="0" borderId="4" xfId="1" applyNumberFormat="1" applyFont="1" applyBorder="1" applyAlignment="1">
      <alignment vertical="center"/>
    </xf>
    <xf numFmtId="0" fontId="3" fillId="0" borderId="1" xfId="1" applyFont="1" applyBorder="1"/>
    <xf numFmtId="4" fontId="3" fillId="0" borderId="1" xfId="1" applyNumberFormat="1" applyFont="1" applyBorder="1" applyAlignment="1">
      <alignment vertical="center"/>
    </xf>
    <xf numFmtId="10" fontId="3" fillId="0" borderId="1" xfId="1" applyNumberFormat="1" applyFont="1" applyBorder="1"/>
    <xf numFmtId="10" fontId="3" fillId="0" borderId="4" xfId="1" applyNumberFormat="1" applyFont="1" applyBorder="1"/>
    <xf numFmtId="0" fontId="3" fillId="0" borderId="4" xfId="1" applyFont="1" applyBorder="1" applyAlignment="1">
      <alignment horizontal="left"/>
    </xf>
    <xf numFmtId="0" fontId="2" fillId="0" borderId="4" xfId="1" applyFont="1" applyBorder="1" applyAlignment="1">
      <alignment wrapText="1"/>
    </xf>
    <xf numFmtId="0" fontId="2" fillId="0" borderId="5" xfId="1" applyFont="1" applyBorder="1"/>
    <xf numFmtId="4" fontId="2" fillId="0" borderId="5" xfId="1" applyNumberFormat="1" applyFont="1" applyBorder="1" applyAlignment="1">
      <alignment vertical="center"/>
    </xf>
    <xf numFmtId="10" fontId="2" fillId="0" borderId="5" xfId="1" applyNumberFormat="1" applyFont="1" applyBorder="1"/>
    <xf numFmtId="4" fontId="9" fillId="0" borderId="4" xfId="0" applyNumberFormat="1" applyFont="1" applyFill="1" applyBorder="1"/>
    <xf numFmtId="10" fontId="2" fillId="0" borderId="4" xfId="1" applyNumberFormat="1" applyFont="1" applyBorder="1" applyAlignment="1">
      <alignment horizontal="right"/>
    </xf>
    <xf numFmtId="0" fontId="2" fillId="0" borderId="0" xfId="1" applyFont="1" applyFill="1"/>
    <xf numFmtId="0" fontId="4" fillId="0" borderId="0" xfId="1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3" fillId="0" borderId="2" xfId="1" applyFont="1" applyFill="1" applyBorder="1" applyAlignment="1">
      <alignment horizontal="center" vertical="center" wrapText="1"/>
    </xf>
    <xf numFmtId="4" fontId="2" fillId="0" borderId="3" xfId="1" applyNumberFormat="1" applyFont="1" applyFill="1" applyBorder="1"/>
    <xf numFmtId="4" fontId="2" fillId="0" borderId="4" xfId="1" applyNumberFormat="1" applyFont="1" applyFill="1" applyBorder="1"/>
    <xf numFmtId="4" fontId="2" fillId="0" borderId="4" xfId="1" quotePrefix="1" applyNumberFormat="1" applyFont="1" applyFill="1" applyBorder="1" applyAlignment="1">
      <alignment horizontal="right"/>
    </xf>
    <xf numFmtId="4" fontId="3" fillId="0" borderId="4" xfId="1" applyNumberFormat="1" applyFont="1" applyFill="1" applyBorder="1"/>
    <xf numFmtId="4" fontId="2" fillId="0" borderId="4" xfId="1" applyNumberFormat="1" applyFont="1" applyFill="1" applyBorder="1" applyAlignment="1">
      <alignment vertical="center"/>
    </xf>
    <xf numFmtId="4" fontId="3" fillId="0" borderId="4" xfId="1" applyNumberFormat="1" applyFont="1" applyFill="1" applyBorder="1" applyAlignment="1">
      <alignment vertical="center"/>
    </xf>
    <xf numFmtId="4" fontId="3" fillId="0" borderId="1" xfId="1" applyNumberFormat="1" applyFont="1" applyFill="1" applyBorder="1" applyAlignment="1">
      <alignment vertical="center"/>
    </xf>
    <xf numFmtId="4" fontId="2" fillId="0" borderId="5" xfId="1" applyNumberFormat="1" applyFont="1" applyFill="1" applyBorder="1" applyAlignment="1">
      <alignment vertical="center"/>
    </xf>
    <xf numFmtId="0" fontId="5" fillId="0" borderId="0" xfId="0" applyFont="1" applyFill="1"/>
    <xf numFmtId="4" fontId="9" fillId="0" borderId="4" xfId="0" applyNumberFormat="1" applyFont="1" applyBorder="1"/>
    <xf numFmtId="4" fontId="9" fillId="0" borderId="4" xfId="0" quotePrefix="1" applyNumberFormat="1" applyFont="1" applyBorder="1" applyAlignment="1">
      <alignment horizontal="right"/>
    </xf>
    <xf numFmtId="4" fontId="10" fillId="0" borderId="4" xfId="0" applyNumberFormat="1" applyFont="1" applyBorder="1"/>
    <xf numFmtId="4" fontId="9" fillId="0" borderId="4" xfId="0" applyNumberFormat="1" applyFont="1" applyBorder="1" applyAlignment="1">
      <alignment vertical="center"/>
    </xf>
    <xf numFmtId="0" fontId="4" fillId="0" borderId="0" xfId="1" applyFont="1" applyAlignment="1">
      <alignment horizontal="center" vertical="center"/>
    </xf>
    <xf numFmtId="0" fontId="6" fillId="0" borderId="0" xfId="0" applyFont="1" applyAlignment="1">
      <alignment horizontal="center" vertical="center"/>
    </xf>
  </cellXfs>
  <cellStyles count="5">
    <cellStyle name="Migliaia 10" xfId="2" xr:uid="{00000000-0005-0000-0000-000000000000}"/>
    <cellStyle name="Migliaia 2" xfId="3" xr:uid="{00000000-0005-0000-0000-000001000000}"/>
    <cellStyle name="Normale" xfId="0" builtinId="0"/>
    <cellStyle name="Normale 11" xfId="1" xr:uid="{00000000-0005-0000-0000-000003000000}"/>
    <cellStyle name="Normale 22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73"/>
  <sheetViews>
    <sheetView tabSelected="1" zoomScaleNormal="100" workbookViewId="0">
      <selection activeCell="H1" sqref="H1"/>
    </sheetView>
  </sheetViews>
  <sheetFormatPr defaultColWidth="9.109375" defaultRowHeight="14.4" x14ac:dyDescent="0.3"/>
  <cols>
    <col min="1" max="1" width="45.109375" style="2" customWidth="1"/>
    <col min="2" max="2" width="20.109375" style="2" customWidth="1"/>
    <col min="3" max="3" width="20.109375" style="43" customWidth="1"/>
    <col min="4" max="4" width="13" style="2" customWidth="1"/>
    <col min="5" max="16384" width="9.109375" style="2"/>
  </cols>
  <sheetData>
    <row r="1" spans="1:16" x14ac:dyDescent="0.3">
      <c r="A1" s="1"/>
      <c r="B1" s="1"/>
      <c r="C1" s="31"/>
      <c r="D1" s="1"/>
    </row>
    <row r="2" spans="1:16" x14ac:dyDescent="0.3">
      <c r="A2" s="48" t="s">
        <v>44</v>
      </c>
      <c r="B2" s="48"/>
      <c r="C2" s="48"/>
      <c r="D2" s="48"/>
    </row>
    <row r="3" spans="1:16" x14ac:dyDescent="0.3">
      <c r="A3" s="1"/>
      <c r="B3" s="1"/>
      <c r="C3" s="31"/>
      <c r="D3" s="1"/>
      <c r="P3" s="2" t="s">
        <v>49</v>
      </c>
    </row>
    <row r="4" spans="1:16" x14ac:dyDescent="0.3">
      <c r="A4" s="48" t="s">
        <v>50</v>
      </c>
      <c r="B4" s="48"/>
      <c r="C4" s="48"/>
      <c r="D4" s="48"/>
    </row>
    <row r="5" spans="1:16" x14ac:dyDescent="0.3">
      <c r="A5" s="3"/>
      <c r="B5" s="4"/>
      <c r="C5" s="32"/>
      <c r="D5" s="4"/>
    </row>
    <row r="6" spans="1:16" x14ac:dyDescent="0.3">
      <c r="A6" s="49" t="s">
        <v>45</v>
      </c>
      <c r="B6" s="49"/>
      <c r="C6" s="49"/>
      <c r="D6" s="49"/>
    </row>
    <row r="7" spans="1:16" x14ac:dyDescent="0.3">
      <c r="A7" s="3"/>
      <c r="B7" s="5"/>
      <c r="C7" s="33"/>
      <c r="D7" s="5"/>
    </row>
    <row r="8" spans="1:16" x14ac:dyDescent="0.3">
      <c r="A8" s="1"/>
      <c r="B8" s="1"/>
      <c r="C8" s="31"/>
      <c r="D8" s="1"/>
    </row>
    <row r="9" spans="1:16" ht="26.4" x14ac:dyDescent="0.3">
      <c r="A9" s="6" t="s">
        <v>0</v>
      </c>
      <c r="B9" s="7" t="s">
        <v>48</v>
      </c>
      <c r="C9" s="34" t="s">
        <v>51</v>
      </c>
      <c r="D9" s="7" t="s">
        <v>46</v>
      </c>
    </row>
    <row r="10" spans="1:16" x14ac:dyDescent="0.3">
      <c r="A10" s="8" t="s">
        <v>1</v>
      </c>
      <c r="B10" s="9"/>
      <c r="C10" s="35"/>
      <c r="D10" s="9"/>
    </row>
    <row r="11" spans="1:16" x14ac:dyDescent="0.3">
      <c r="A11" s="10"/>
      <c r="B11" s="11"/>
      <c r="C11" s="36"/>
      <c r="D11" s="11"/>
    </row>
    <row r="12" spans="1:16" x14ac:dyDescent="0.3">
      <c r="A12" s="12" t="s">
        <v>40</v>
      </c>
      <c r="B12" s="29">
        <v>178293.75</v>
      </c>
      <c r="C12" s="44">
        <v>340220.38</v>
      </c>
      <c r="D12" s="13">
        <f>(C12-B12)/B12</f>
        <v>0.90820138114768467</v>
      </c>
    </row>
    <row r="13" spans="1:16" x14ac:dyDescent="0.3">
      <c r="A13" s="12" t="s">
        <v>41</v>
      </c>
      <c r="B13" s="29">
        <v>251687.45000000004</v>
      </c>
      <c r="C13" s="44">
        <v>301646.33</v>
      </c>
      <c r="D13" s="13">
        <f t="shared" ref="D13:D19" si="0">(C13-B13)/B13</f>
        <v>0.19849571363212576</v>
      </c>
    </row>
    <row r="14" spans="1:16" x14ac:dyDescent="0.3">
      <c r="A14" s="12" t="s">
        <v>2</v>
      </c>
      <c r="B14" s="37">
        <v>434642.69999999995</v>
      </c>
      <c r="C14" s="45">
        <v>263844.09999999998</v>
      </c>
      <c r="D14" s="13">
        <f t="shared" si="0"/>
        <v>-0.39296323163830887</v>
      </c>
    </row>
    <row r="15" spans="1:16" x14ac:dyDescent="0.3">
      <c r="A15" s="12" t="s">
        <v>47</v>
      </c>
      <c r="B15" s="36">
        <v>87436.08</v>
      </c>
      <c r="C15" s="44">
        <v>78324.89</v>
      </c>
      <c r="D15" s="13">
        <f t="shared" si="0"/>
        <v>-0.10420400823092713</v>
      </c>
    </row>
    <row r="16" spans="1:16" x14ac:dyDescent="0.3">
      <c r="A16" s="12" t="s">
        <v>3</v>
      </c>
      <c r="B16" s="36">
        <v>397353.1</v>
      </c>
      <c r="C16" s="44">
        <v>439862.96</v>
      </c>
      <c r="D16" s="13">
        <f t="shared" si="0"/>
        <v>0.10698258048068593</v>
      </c>
    </row>
    <row r="17" spans="1:4" x14ac:dyDescent="0.3">
      <c r="A17" s="12" t="s">
        <v>4</v>
      </c>
      <c r="B17" s="36">
        <v>1654198</v>
      </c>
      <c r="C17" s="44">
        <v>1502536</v>
      </c>
      <c r="D17" s="13">
        <f t="shared" si="0"/>
        <v>-9.168309960476316E-2</v>
      </c>
    </row>
    <row r="18" spans="1:4" x14ac:dyDescent="0.3">
      <c r="A18" s="12"/>
      <c r="B18" s="11"/>
      <c r="C18" s="36"/>
      <c r="D18" s="13"/>
    </row>
    <row r="19" spans="1:4" x14ac:dyDescent="0.3">
      <c r="A19" s="14" t="s">
        <v>5</v>
      </c>
      <c r="B19" s="15">
        <f>SUM(B12:B18)</f>
        <v>3003611.08</v>
      </c>
      <c r="C19" s="38">
        <f>SUM(C12:C18)</f>
        <v>2926434.66</v>
      </c>
      <c r="D19" s="13">
        <f t="shared" si="0"/>
        <v>-2.5694544980836842E-2</v>
      </c>
    </row>
    <row r="20" spans="1:4" x14ac:dyDescent="0.3">
      <c r="A20" s="16"/>
      <c r="B20" s="11"/>
      <c r="C20" s="36"/>
      <c r="D20" s="13"/>
    </row>
    <row r="21" spans="1:4" x14ac:dyDescent="0.3">
      <c r="A21" s="14" t="s">
        <v>6</v>
      </c>
      <c r="B21" s="11"/>
      <c r="C21" s="36"/>
      <c r="D21" s="13"/>
    </row>
    <row r="22" spans="1:4" x14ac:dyDescent="0.3">
      <c r="A22" s="16"/>
      <c r="B22" s="11"/>
      <c r="C22" s="36"/>
      <c r="D22" s="13"/>
    </row>
    <row r="23" spans="1:4" x14ac:dyDescent="0.3">
      <c r="A23" s="17" t="s">
        <v>42</v>
      </c>
      <c r="B23" s="38">
        <v>27286.859999999993</v>
      </c>
      <c r="C23" s="46">
        <v>30358.1</v>
      </c>
      <c r="D23" s="13">
        <f t="shared" ref="D23:D41" si="1">(C23-B23)/B23</f>
        <v>0.11255380795005383</v>
      </c>
    </row>
    <row r="24" spans="1:4" x14ac:dyDescent="0.3">
      <c r="A24" s="17" t="s">
        <v>43</v>
      </c>
      <c r="B24" s="15">
        <f>SUM(B25:B28)</f>
        <v>1916445.3399999996</v>
      </c>
      <c r="C24" s="38">
        <f>SUM(C25:C28)</f>
        <v>1741395.1300000001</v>
      </c>
      <c r="D24" s="13">
        <f t="shared" si="1"/>
        <v>-9.134109194056092E-2</v>
      </c>
    </row>
    <row r="25" spans="1:4" x14ac:dyDescent="0.3">
      <c r="A25" s="12" t="s">
        <v>7</v>
      </c>
      <c r="B25" s="39">
        <v>1296302.1299999999</v>
      </c>
      <c r="C25" s="47">
        <v>1153024.9200000002</v>
      </c>
      <c r="D25" s="13">
        <f t="shared" si="1"/>
        <v>-0.1105276360226298</v>
      </c>
    </row>
    <row r="26" spans="1:4" x14ac:dyDescent="0.3">
      <c r="A26" s="12" t="s">
        <v>8</v>
      </c>
      <c r="B26" s="39">
        <v>397353.36999999994</v>
      </c>
      <c r="C26" s="47">
        <v>364608.57</v>
      </c>
      <c r="D26" s="13">
        <f t="shared" si="1"/>
        <v>-8.2407253775147127E-2</v>
      </c>
    </row>
    <row r="27" spans="1:4" x14ac:dyDescent="0.3">
      <c r="A27" s="12" t="s">
        <v>9</v>
      </c>
      <c r="B27" s="39">
        <v>120828.87</v>
      </c>
      <c r="C27" s="47">
        <v>128466.92</v>
      </c>
      <c r="D27" s="13">
        <f t="shared" si="1"/>
        <v>6.3213783262228665E-2</v>
      </c>
    </row>
    <row r="28" spans="1:4" x14ac:dyDescent="0.3">
      <c r="A28" s="12" t="s">
        <v>10</v>
      </c>
      <c r="B28" s="39">
        <v>101960.97</v>
      </c>
      <c r="C28" s="47">
        <v>95294.720000000001</v>
      </c>
      <c r="D28" s="13">
        <f t="shared" si="1"/>
        <v>-6.538040977836912E-2</v>
      </c>
    </row>
    <row r="29" spans="1:4" x14ac:dyDescent="0.3">
      <c r="A29" s="12"/>
      <c r="B29" s="18"/>
      <c r="C29" s="39"/>
      <c r="D29" s="13"/>
    </row>
    <row r="30" spans="1:4" x14ac:dyDescent="0.3">
      <c r="A30" s="17" t="s">
        <v>11</v>
      </c>
      <c r="B30" s="19">
        <f>SUM(B31:B33)</f>
        <v>531474</v>
      </c>
      <c r="C30" s="40">
        <f>SUM(C31:C33)</f>
        <v>464415.27999999997</v>
      </c>
      <c r="D30" s="13">
        <f t="shared" si="1"/>
        <v>-0.126174977515363</v>
      </c>
    </row>
    <row r="31" spans="1:4" x14ac:dyDescent="0.3">
      <c r="A31" s="12" t="s">
        <v>12</v>
      </c>
      <c r="B31" s="39">
        <v>248285.06999999998</v>
      </c>
      <c r="C31" s="47">
        <v>240508.68999999997</v>
      </c>
      <c r="D31" s="13">
        <f t="shared" si="1"/>
        <v>-3.132036896137172E-2</v>
      </c>
    </row>
    <row r="32" spans="1:4" x14ac:dyDescent="0.3">
      <c r="A32" s="12" t="s">
        <v>13</v>
      </c>
      <c r="B32" s="39">
        <v>260525.12</v>
      </c>
      <c r="C32" s="47">
        <v>205251.15</v>
      </c>
      <c r="D32" s="13">
        <f t="shared" si="1"/>
        <v>-0.21216368694120552</v>
      </c>
    </row>
    <row r="33" spans="1:4" x14ac:dyDescent="0.3">
      <c r="A33" s="12" t="s">
        <v>14</v>
      </c>
      <c r="B33" s="39">
        <v>22663.81</v>
      </c>
      <c r="C33" s="47">
        <v>18655.439999999999</v>
      </c>
      <c r="D33" s="13">
        <f t="shared" si="1"/>
        <v>-0.1768621427729937</v>
      </c>
    </row>
    <row r="34" spans="1:4" x14ac:dyDescent="0.3">
      <c r="A34" s="12"/>
      <c r="B34" s="18"/>
      <c r="C34" s="39"/>
      <c r="D34" s="13"/>
    </row>
    <row r="35" spans="1:4" x14ac:dyDescent="0.3">
      <c r="A35" s="17" t="s">
        <v>15</v>
      </c>
      <c r="B35" s="19">
        <v>0</v>
      </c>
      <c r="C35" s="40">
        <v>0</v>
      </c>
      <c r="D35" s="30">
        <v>0</v>
      </c>
    </row>
    <row r="36" spans="1:4" x14ac:dyDescent="0.3">
      <c r="A36" s="12" t="s">
        <v>16</v>
      </c>
      <c r="B36" s="18">
        <v>0</v>
      </c>
      <c r="C36" s="39">
        <v>0</v>
      </c>
      <c r="D36" s="30">
        <v>0</v>
      </c>
    </row>
    <row r="37" spans="1:4" x14ac:dyDescent="0.3">
      <c r="A37" s="12" t="s">
        <v>17</v>
      </c>
      <c r="B37" s="18">
        <v>0</v>
      </c>
      <c r="C37" s="39">
        <v>0</v>
      </c>
      <c r="D37" s="30">
        <v>0</v>
      </c>
    </row>
    <row r="38" spans="1:4" x14ac:dyDescent="0.3">
      <c r="A38" s="12" t="s">
        <v>18</v>
      </c>
      <c r="B38" s="18">
        <v>0</v>
      </c>
      <c r="C38" s="39">
        <v>0</v>
      </c>
      <c r="D38" s="30">
        <v>0</v>
      </c>
    </row>
    <row r="39" spans="1:4" x14ac:dyDescent="0.3">
      <c r="A39" s="12" t="s">
        <v>19</v>
      </c>
      <c r="B39" s="18">
        <v>0</v>
      </c>
      <c r="C39" s="39">
        <v>0</v>
      </c>
      <c r="D39" s="30">
        <v>0</v>
      </c>
    </row>
    <row r="40" spans="1:4" x14ac:dyDescent="0.3">
      <c r="A40" s="16"/>
      <c r="B40" s="18"/>
      <c r="C40" s="39"/>
      <c r="D40" s="13"/>
    </row>
    <row r="41" spans="1:4" x14ac:dyDescent="0.3">
      <c r="A41" s="14" t="s">
        <v>20</v>
      </c>
      <c r="B41" s="19">
        <f>B23+B24+B30</f>
        <v>2475206.1999999997</v>
      </c>
      <c r="C41" s="40">
        <f>C23+C24+C30</f>
        <v>2236168.5100000002</v>
      </c>
      <c r="D41" s="13">
        <f t="shared" si="1"/>
        <v>-9.6572839062862528E-2</v>
      </c>
    </row>
    <row r="42" spans="1:4" x14ac:dyDescent="0.3">
      <c r="A42" s="16"/>
      <c r="B42" s="11"/>
      <c r="C42" s="36"/>
      <c r="D42" s="13"/>
    </row>
    <row r="43" spans="1:4" x14ac:dyDescent="0.3">
      <c r="A43" s="14" t="s">
        <v>21</v>
      </c>
      <c r="B43" s="11"/>
      <c r="C43" s="36"/>
      <c r="D43" s="13"/>
    </row>
    <row r="44" spans="1:4" x14ac:dyDescent="0.3">
      <c r="A44" s="12" t="s">
        <v>22</v>
      </c>
      <c r="B44" s="40">
        <v>558244.01999999979</v>
      </c>
      <c r="C44" s="47">
        <v>498473.73</v>
      </c>
      <c r="D44" s="13">
        <f t="shared" ref="D44:D48" si="2">(C44-B44)/B44</f>
        <v>-0.10706839277920044</v>
      </c>
    </row>
    <row r="45" spans="1:4" x14ac:dyDescent="0.3">
      <c r="A45" s="12"/>
      <c r="B45" s="19"/>
      <c r="C45" s="40"/>
      <c r="D45" s="13"/>
    </row>
    <row r="46" spans="1:4" x14ac:dyDescent="0.3">
      <c r="A46" s="14" t="s">
        <v>23</v>
      </c>
      <c r="B46" s="19">
        <f>B44</f>
        <v>558244.01999999979</v>
      </c>
      <c r="C46" s="40">
        <f>C44</f>
        <v>498473.73</v>
      </c>
      <c r="D46" s="13">
        <f t="shared" si="2"/>
        <v>-0.10706839277920044</v>
      </c>
    </row>
    <row r="47" spans="1:4" x14ac:dyDescent="0.3">
      <c r="A47" s="16"/>
      <c r="B47" s="18"/>
      <c r="C47" s="39"/>
      <c r="D47" s="13"/>
    </row>
    <row r="48" spans="1:4" x14ac:dyDescent="0.3">
      <c r="A48" s="14" t="s">
        <v>24</v>
      </c>
      <c r="B48" s="19">
        <f>B19-B41-B46</f>
        <v>-29839.139999999432</v>
      </c>
      <c r="C48" s="40">
        <f>C19-C41-C46</f>
        <v>191792.41999999993</v>
      </c>
      <c r="D48" s="13">
        <f t="shared" si="2"/>
        <v>-7.427545163835271</v>
      </c>
    </row>
    <row r="49" spans="1:4" x14ac:dyDescent="0.3">
      <c r="A49" s="20"/>
      <c r="B49" s="21"/>
      <c r="C49" s="41"/>
      <c r="D49" s="22"/>
    </row>
    <row r="50" spans="1:4" ht="26.4" x14ac:dyDescent="0.3">
      <c r="A50" s="6" t="s">
        <v>0</v>
      </c>
      <c r="B50" s="7" t="str">
        <f>B9</f>
        <v>CONSUNTIVO 2020</v>
      </c>
      <c r="C50" s="34" t="str">
        <f>C9</f>
        <v>CONSUNTIVO 2021</v>
      </c>
      <c r="D50" s="7" t="s">
        <v>46</v>
      </c>
    </row>
    <row r="51" spans="1:4" x14ac:dyDescent="0.3">
      <c r="A51" s="14"/>
      <c r="B51" s="19"/>
      <c r="C51" s="40"/>
      <c r="D51" s="23"/>
    </row>
    <row r="52" spans="1:4" x14ac:dyDescent="0.3">
      <c r="A52" s="14"/>
      <c r="B52" s="19"/>
      <c r="C52" s="40"/>
      <c r="D52" s="23"/>
    </row>
    <row r="53" spans="1:4" x14ac:dyDescent="0.3">
      <c r="A53" s="16"/>
      <c r="B53" s="18"/>
      <c r="C53" s="39"/>
      <c r="D53" s="13"/>
    </row>
    <row r="54" spans="1:4" x14ac:dyDescent="0.3">
      <c r="A54" s="24" t="s">
        <v>25</v>
      </c>
      <c r="B54" s="18"/>
      <c r="C54" s="39"/>
      <c r="D54" s="13"/>
    </row>
    <row r="55" spans="1:4" x14ac:dyDescent="0.3">
      <c r="A55" s="16"/>
      <c r="B55" s="18"/>
      <c r="C55" s="39"/>
      <c r="D55" s="13"/>
    </row>
    <row r="56" spans="1:4" x14ac:dyDescent="0.3">
      <c r="A56" s="12" t="s">
        <v>26</v>
      </c>
      <c r="B56" s="39">
        <v>1465.37</v>
      </c>
      <c r="C56" s="47">
        <v>84.410000000000011</v>
      </c>
      <c r="D56" s="13">
        <f t="shared" ref="D56:D58" si="3">(C56-B56)/B56</f>
        <v>-0.94239680080798705</v>
      </c>
    </row>
    <row r="57" spans="1:4" x14ac:dyDescent="0.3">
      <c r="A57" s="12" t="s">
        <v>27</v>
      </c>
      <c r="B57" s="39">
        <v>0</v>
      </c>
      <c r="C57" s="39">
        <v>0</v>
      </c>
      <c r="D57" s="30">
        <v>0</v>
      </c>
    </row>
    <row r="58" spans="1:4" x14ac:dyDescent="0.3">
      <c r="A58" s="14" t="s">
        <v>28</v>
      </c>
      <c r="B58" s="19">
        <f>B56-B57</f>
        <v>1465.37</v>
      </c>
      <c r="C58" s="40">
        <f>C56-C57</f>
        <v>84.410000000000011</v>
      </c>
      <c r="D58" s="13">
        <f t="shared" si="3"/>
        <v>-0.94239680080798705</v>
      </c>
    </row>
    <row r="59" spans="1:4" x14ac:dyDescent="0.3">
      <c r="A59" s="16"/>
      <c r="B59" s="18"/>
      <c r="C59" s="39"/>
      <c r="D59" s="13"/>
    </row>
    <row r="60" spans="1:4" x14ac:dyDescent="0.3">
      <c r="A60" s="24" t="s">
        <v>29</v>
      </c>
      <c r="B60" s="18"/>
      <c r="C60" s="39"/>
      <c r="D60" s="13"/>
    </row>
    <row r="61" spans="1:4" x14ac:dyDescent="0.3">
      <c r="A61" s="16"/>
      <c r="B61" s="18"/>
      <c r="C61" s="39"/>
      <c r="D61" s="13"/>
    </row>
    <row r="62" spans="1:4" x14ac:dyDescent="0.3">
      <c r="A62" s="12" t="s">
        <v>30</v>
      </c>
      <c r="B62" s="39">
        <v>47843.060000000005</v>
      </c>
      <c r="C62" s="47">
        <v>37327.89</v>
      </c>
      <c r="D62" s="13">
        <f t="shared" ref="D62:D64" si="4">(C62-B62)/B62</f>
        <v>-0.21978464588176436</v>
      </c>
    </row>
    <row r="63" spans="1:4" x14ac:dyDescent="0.3">
      <c r="A63" s="12" t="s">
        <v>31</v>
      </c>
      <c r="B63" s="39">
        <v>13667.290000000003</v>
      </c>
      <c r="C63" s="47">
        <v>12111.9</v>
      </c>
      <c r="D63" s="13">
        <f t="shared" si="4"/>
        <v>-0.11380383382514037</v>
      </c>
    </row>
    <row r="64" spans="1:4" x14ac:dyDescent="0.3">
      <c r="A64" s="14" t="s">
        <v>32</v>
      </c>
      <c r="B64" s="19">
        <f>B62-B63</f>
        <v>34175.770000000004</v>
      </c>
      <c r="C64" s="40">
        <f>C62-C63</f>
        <v>25215.989999999998</v>
      </c>
      <c r="D64" s="13">
        <f t="shared" si="4"/>
        <v>-0.2621676117319377</v>
      </c>
    </row>
    <row r="65" spans="1:4" x14ac:dyDescent="0.3">
      <c r="A65" s="16"/>
      <c r="B65" s="18"/>
      <c r="C65" s="39"/>
      <c r="D65" s="13"/>
    </row>
    <row r="66" spans="1:4" x14ac:dyDescent="0.3">
      <c r="A66" s="14" t="s">
        <v>33</v>
      </c>
      <c r="B66" s="18"/>
      <c r="C66" s="39"/>
      <c r="D66" s="13"/>
    </row>
    <row r="67" spans="1:4" x14ac:dyDescent="0.3">
      <c r="A67" s="14" t="s">
        <v>34</v>
      </c>
      <c r="B67" s="18"/>
      <c r="C67" s="39"/>
      <c r="D67" s="13"/>
    </row>
    <row r="68" spans="1:4" x14ac:dyDescent="0.3">
      <c r="A68" s="12" t="s">
        <v>35</v>
      </c>
      <c r="B68" s="18">
        <v>0</v>
      </c>
      <c r="C68" s="39">
        <v>0</v>
      </c>
      <c r="D68" s="30">
        <v>0</v>
      </c>
    </row>
    <row r="69" spans="1:4" x14ac:dyDescent="0.3">
      <c r="A69" s="12" t="s">
        <v>36</v>
      </c>
      <c r="B69" s="18">
        <v>0</v>
      </c>
      <c r="C69" s="39">
        <v>0</v>
      </c>
      <c r="D69" s="30">
        <v>0</v>
      </c>
    </row>
    <row r="70" spans="1:4" x14ac:dyDescent="0.3">
      <c r="A70" s="14" t="s">
        <v>37</v>
      </c>
      <c r="B70" s="18">
        <v>0</v>
      </c>
      <c r="C70" s="39">
        <v>0</v>
      </c>
      <c r="D70" s="30">
        <v>0</v>
      </c>
    </row>
    <row r="71" spans="1:4" x14ac:dyDescent="0.3">
      <c r="A71" s="25"/>
      <c r="B71" s="18"/>
      <c r="C71" s="39"/>
      <c r="D71" s="13"/>
    </row>
    <row r="72" spans="1:4" x14ac:dyDescent="0.3">
      <c r="A72" s="24" t="s">
        <v>38</v>
      </c>
      <c r="B72" s="19">
        <f>B48+B58+B64</f>
        <v>5802.0000000005712</v>
      </c>
      <c r="C72" s="40">
        <f>C48+C58+C64</f>
        <v>217092.81999999992</v>
      </c>
      <c r="D72" s="13">
        <f t="shared" ref="D72" si="5">(C72-B72)/B72</f>
        <v>36.416894174418914</v>
      </c>
    </row>
    <row r="73" spans="1:4" x14ac:dyDescent="0.3">
      <c r="A73" s="26" t="s">
        <v>39</v>
      </c>
      <c r="B73" s="27"/>
      <c r="C73" s="42"/>
      <c r="D73" s="28"/>
    </row>
  </sheetData>
  <mergeCells count="3">
    <mergeCell ref="A2:D2"/>
    <mergeCell ref="A4:D4"/>
    <mergeCell ref="A6:D6"/>
  </mergeCells>
  <pageMargins left="0.31496062992125984" right="0.11811023622047245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E12" sqref="E12"/>
    </sheetView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conto economico</vt:lpstr>
      <vt:lpstr>Foglio1</vt:lpstr>
      <vt:lpstr>'conto economico'!Area_stampa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Cinzia Conti</dc:creator>
  <cp:lastModifiedBy>Sabina Ghio</cp:lastModifiedBy>
  <cp:lastPrinted>2022-03-30T10:01:19Z</cp:lastPrinted>
  <dcterms:created xsi:type="dcterms:W3CDTF">2020-03-03T11:10:19Z</dcterms:created>
  <dcterms:modified xsi:type="dcterms:W3CDTF">2022-04-28T13:55:19Z</dcterms:modified>
</cp:coreProperties>
</file>