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160" windowHeight="9510"/>
  </bookViews>
  <sheets>
    <sheet name="consuntivo 2020" sheetId="4" r:id="rId1"/>
    <sheet name="Foglio1" sheetId="5" r:id="rId2"/>
  </sheets>
  <definedNames>
    <definedName name="_xlnm.Print_Area" localSheetId="0">'consuntivo 2020'!$A$1:$D$73</definedName>
    <definedName name="data_report">#REF!</definedName>
    <definedName name="_xlnm.Database">#REF!</definedName>
    <definedName name="organi_istituzionali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4" l="1"/>
  <c r="C30" i="4" l="1"/>
  <c r="C64" i="4" l="1"/>
  <c r="C58" i="4"/>
  <c r="D58" i="4" s="1"/>
  <c r="C46" i="4"/>
  <c r="C24" i="4"/>
  <c r="C41" i="4" s="1"/>
  <c r="D41" i="4" s="1"/>
  <c r="B72" i="4"/>
  <c r="B58" i="4"/>
  <c r="B64" i="4"/>
  <c r="B48" i="4"/>
  <c r="B46" i="4"/>
  <c r="B41" i="4"/>
  <c r="B30" i="4"/>
  <c r="B24" i="4"/>
  <c r="B19" i="4"/>
  <c r="D63" i="4"/>
  <c r="D62" i="4"/>
  <c r="D56" i="4"/>
  <c r="D44" i="4"/>
  <c r="D33" i="4"/>
  <c r="D32" i="4"/>
  <c r="D31" i="4"/>
  <c r="D30" i="4"/>
  <c r="D28" i="4"/>
  <c r="D27" i="4"/>
  <c r="D26" i="4"/>
  <c r="D25" i="4"/>
  <c r="D23" i="4"/>
  <c r="D17" i="4"/>
  <c r="D16" i="4"/>
  <c r="D15" i="4"/>
  <c r="D14" i="4"/>
  <c r="D13" i="4"/>
  <c r="C50" i="4"/>
  <c r="B50" i="4"/>
  <c r="D64" i="4" l="1"/>
  <c r="D46" i="4"/>
  <c r="D24" i="4"/>
  <c r="D12" i="4" l="1"/>
  <c r="D19" i="4"/>
  <c r="C48" i="4"/>
  <c r="C72" i="4" s="1"/>
  <c r="D72" i="4" s="1"/>
  <c r="D48" i="4" l="1"/>
</calcChain>
</file>

<file path=xl/sharedStrings.xml><?xml version="1.0" encoding="utf-8"?>
<sst xmlns="http://schemas.openxmlformats.org/spreadsheetml/2006/main" count="54" uniqueCount="52">
  <si>
    <t>VOCI DI COSTO/RICAVO</t>
  </si>
  <si>
    <t>CONSUNTIVO 2019</t>
  </si>
  <si>
    <t>A) RICAVI ORDINARI</t>
  </si>
  <si>
    <t xml:space="preserve">  Contributi da organismi comunitari</t>
  </si>
  <si>
    <t xml:space="preserve">  Altri contributi </t>
  </si>
  <si>
    <t xml:space="preserve">  Contributo della Camera di Commercio</t>
  </si>
  <si>
    <t>Totale (A)</t>
  </si>
  <si>
    <t>B) COSTI DI STRUTTURA</t>
  </si>
  <si>
    <t>a) competenze al personale</t>
  </si>
  <si>
    <t>b) oneri sociali</t>
  </si>
  <si>
    <t>c) accantonamenti al TFR</t>
  </si>
  <si>
    <t>d) altri costi</t>
  </si>
  <si>
    <t xml:space="preserve">  Funzionamento (All.12)</t>
  </si>
  <si>
    <t>a) prestazione servizi</t>
  </si>
  <si>
    <t>b) godimento di beni di terzi</t>
  </si>
  <si>
    <t>c) oneri diversi di gestione</t>
  </si>
  <si>
    <t xml:space="preserve">  Ammortamenti e accantonamenti</t>
  </si>
  <si>
    <t>a) immobilizzazioni immateriali</t>
  </si>
  <si>
    <t>b) immobilizzazioni materiali</t>
  </si>
  <si>
    <t>c) svalutazione crediti</t>
  </si>
  <si>
    <t>d) fondi rischi ed oneri</t>
  </si>
  <si>
    <t>Totale (B)</t>
  </si>
  <si>
    <t>C) COSTI ISTITUZIONALI</t>
  </si>
  <si>
    <t xml:space="preserve">  Spese per progetti e iniziative</t>
  </si>
  <si>
    <t>Totale ( C )</t>
  </si>
  <si>
    <t>Risultato della gestione corrente (A-B-C)</t>
  </si>
  <si>
    <t>D) GESTIONE FINANZIARIA</t>
  </si>
  <si>
    <t>Proventi finanziari</t>
  </si>
  <si>
    <t>Oneri finanziari</t>
  </si>
  <si>
    <t>Risultato della gestione finanziaria</t>
  </si>
  <si>
    <t>E) GESTIONE STRAORDINARIA</t>
  </si>
  <si>
    <t>Proventi straordinari</t>
  </si>
  <si>
    <t>Oneri straordinari</t>
  </si>
  <si>
    <t>Risultato della gestione straordinaria</t>
  </si>
  <si>
    <t>F) RETTIFICHE DI VALORE ATTIVITA'</t>
  </si>
  <si>
    <t>FINANZIARIE</t>
  </si>
  <si>
    <t>Rivalutazioni attivo patrimoniale</t>
  </si>
  <si>
    <t>Svalutazioni attivo patrimoniale</t>
  </si>
  <si>
    <t>Differenze rettifiche di valore attività finanziarie</t>
  </si>
  <si>
    <t>Avanzo / Disavanzo economico d'esercizio</t>
  </si>
  <si>
    <t>(A-B-C+/-D +/- E +/-F)</t>
  </si>
  <si>
    <t xml:space="preserve">  Proventi da servizi</t>
  </si>
  <si>
    <t xml:space="preserve">  Altri proventi o rimborsi</t>
  </si>
  <si>
    <t xml:space="preserve">  Organi istituzionali</t>
  </si>
  <si>
    <t xml:space="preserve">  Personale</t>
  </si>
  <si>
    <t>AZIENDA SPECIALE FORMAPER</t>
  </si>
  <si>
    <t>All. H (previsto dall'articolo 68, comma 1 DPR 254/05)</t>
  </si>
  <si>
    <t>DIFFERENZA %</t>
  </si>
  <si>
    <t xml:space="preserve">  Contributi regionali o da altri enti pubblici (All.9)</t>
  </si>
  <si>
    <t>CONTO ECONOMICO AL 31/12/2020</t>
  </si>
  <si>
    <t>CONSUNTIVO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</si>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</sst>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2" fillId="0" borderId="0" xfId="1" applyFont="1"/>
    <xf numFmtId="0" fontId="5" fillId="0" borderId="0" xfId="0" applyFont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/>
    <xf numFmtId="4" fontId="2" fillId="0" borderId="3" xfId="1" applyNumberFormat="1" applyFont="1" applyBorder="1"/>
    <xf numFmtId="49" fontId="2" fillId="0" borderId="4" xfId="1" applyNumberFormat="1" applyFont="1" applyBorder="1" applyAlignment="1">
      <alignment horizontal="left" wrapText="1" indent="1"/>
    </xf>
    <xf numFmtId="4" fontId="2" fillId="0" borderId="4" xfId="1" applyNumberFormat="1" applyFont="1" applyBorder="1"/>
    <xf numFmtId="0" fontId="7" fillId="0" borderId="4" xfId="1" applyFont="1" applyBorder="1"/>
    <xf numFmtId="10" fontId="2" fillId="0" borderId="4" xfId="1" applyNumberFormat="1" applyFont="1" applyBorder="1"/>
    <xf numFmtId="4" fontId="2" fillId="0" borderId="4" xfId="1" quotePrefix="1" applyNumberFormat="1" applyFont="1" applyBorder="1" applyAlignment="1">
      <alignment horizontal="right"/>
    </xf>
    <xf numFmtId="0" fontId="3" fillId="0" borderId="4" xfId="1" applyFont="1" applyBorder="1"/>
    <xf numFmtId="4" fontId="3" fillId="0" borderId="4" xfId="1" applyNumberFormat="1" applyFont="1" applyBorder="1"/>
    <xf numFmtId="0" fontId="2" fillId="0" borderId="4" xfId="1" applyFont="1" applyBorder="1"/>
    <xf numFmtId="0" fontId="8" fillId="0" borderId="4" xfId="1" applyFont="1" applyBorder="1"/>
    <xf numFmtId="4" fontId="2" fillId="0" borderId="4" xfId="1" applyNumberFormat="1" applyFont="1" applyBorder="1" applyAlignment="1">
      <alignment vertical="center"/>
    </xf>
    <xf numFmtId="4" fontId="3" fillId="0" borderId="4" xfId="1" applyNumberFormat="1" applyFont="1" applyBorder="1" applyAlignment="1">
      <alignment vertical="center"/>
    </xf>
    <xf numFmtId="0" fontId="3" fillId="0" borderId="1" xfId="1" applyFont="1" applyBorder="1"/>
    <xf numFmtId="4" fontId="3" fillId="0" borderId="1" xfId="1" applyNumberFormat="1" applyFont="1" applyBorder="1" applyAlignment="1">
      <alignment vertical="center"/>
    </xf>
    <xf numFmtId="10" fontId="3" fillId="0" borderId="1" xfId="1" applyNumberFormat="1" applyFont="1" applyBorder="1"/>
    <xf numFmtId="10" fontId="3" fillId="0" borderId="4" xfId="1" applyNumberFormat="1" applyFont="1" applyBorder="1"/>
    <xf numFmtId="0" fontId="3" fillId="0" borderId="4" xfId="1" applyFont="1" applyBorder="1" applyAlignment="1">
      <alignment horizontal="left"/>
    </xf>
    <xf numFmtId="0" fontId="2" fillId="0" borderId="4" xfId="1" applyFont="1" applyBorder="1" applyAlignment="1">
      <alignment wrapText="1"/>
    </xf>
    <xf numFmtId="0" fontId="2" fillId="0" borderId="5" xfId="1" applyFont="1" applyBorder="1"/>
    <xf numFmtId="4" fontId="2" fillId="0" borderId="5" xfId="1" applyNumberFormat="1" applyFont="1" applyBorder="1" applyAlignment="1">
      <alignment vertical="center"/>
    </xf>
    <xf numFmtId="10" fontId="2" fillId="0" borderId="5" xfId="1" applyNumberFormat="1" applyFont="1" applyBorder="1"/>
    <xf numFmtId="4" fontId="9" fillId="0" borderId="4" xfId="0" applyNumberFormat="1" applyFont="1" applyFill="1" applyBorder="1"/>
    <xf numFmtId="10" fontId="2" fillId="0" borderId="4" xfId="1" applyNumberFormat="1" applyFont="1" applyBorder="1" applyAlignment="1">
      <alignment horizontal="right"/>
    </xf>
    <xf numFmtId="0" fontId="2" fillId="0" borderId="0" xfId="1" applyFont="1" applyFill="1"/>
    <xf numFmtId="0" fontId="4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4" fontId="2" fillId="0" borderId="3" xfId="1" applyNumberFormat="1" applyFont="1" applyFill="1" applyBorder="1"/>
    <xf numFmtId="4" fontId="2" fillId="0" borderId="4" xfId="1" applyNumberFormat="1" applyFont="1" applyFill="1" applyBorder="1"/>
    <xf numFmtId="4" fontId="2" fillId="0" borderId="4" xfId="1" quotePrefix="1" applyNumberFormat="1" applyFont="1" applyFill="1" applyBorder="1" applyAlignment="1">
      <alignment horizontal="right"/>
    </xf>
    <xf numFmtId="4" fontId="3" fillId="0" borderId="4" xfId="1" applyNumberFormat="1" applyFont="1" applyFill="1" applyBorder="1"/>
    <xf numFmtId="4" fontId="2" fillId="0" borderId="4" xfId="1" applyNumberFormat="1" applyFont="1" applyFill="1" applyBorder="1" applyAlignment="1">
      <alignment vertical="center"/>
    </xf>
    <xf numFmtId="4" fontId="3" fillId="0" borderId="4" xfId="1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vertical="center"/>
    </xf>
    <xf numFmtId="4" fontId="2" fillId="0" borderId="5" xfId="1" applyNumberFormat="1" applyFont="1" applyFill="1" applyBorder="1" applyAlignment="1">
      <alignment vertical="center"/>
    </xf>
    <xf numFmtId="0" fontId="5" fillId="0" borderId="0" xfId="0" applyFont="1" applyFill="1"/>
    <xf numFmtId="0" fontId="4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">
    <cellStyle name="Migliaia 10" xfId="2"/>
    <cellStyle name="Migliaia 2" xfId="3"/>
    <cellStyle name="Normale" xfId="0" builtinId="0"/>
    <cellStyle name="Normale 11" xfId="1"/>
    <cellStyle name="Normale 2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A50" zoomScaleNormal="100" workbookViewId="0">
      <selection activeCell="C77" sqref="C77"/>
    </sheetView>
  </sheetViews>
  <sheetFormatPr defaultRowHeight="15" x14ac:dyDescent="0.25"/>
  <cols>
    <col min="1" max="1" width="45.140625" style="2" customWidth="1"/>
    <col min="2" max="2" width="20.140625" style="2" customWidth="1"/>
    <col min="3" max="3" width="20.140625" style="44" customWidth="1"/>
    <col min="4" max="4" width="13" style="2" customWidth="1"/>
    <col min="5" max="16384" width="9.140625" style="2"/>
  </cols>
  <sheetData>
    <row r="1" spans="1:16" x14ac:dyDescent="0.25">
      <c r="A1" s="1"/>
      <c r="B1" s="1"/>
      <c r="C1" s="32"/>
      <c r="D1" s="1"/>
    </row>
    <row r="2" spans="1:16" x14ac:dyDescent="0.25">
      <c r="A2" s="45" t="s">
        <v>45</v>
      </c>
      <c r="B2" s="45"/>
      <c r="C2" s="45"/>
      <c r="D2" s="45"/>
    </row>
    <row r="3" spans="1:16" x14ac:dyDescent="0.25">
      <c r="A3" s="1"/>
      <c r="B3" s="1"/>
      <c r="C3" s="32"/>
      <c r="D3" s="1"/>
      <c r="P3" s="2" t="s">
        <v>51</v>
      </c>
    </row>
    <row r="4" spans="1:16" x14ac:dyDescent="0.25">
      <c r="A4" s="45" t="s">
        <v>49</v>
      </c>
      <c r="B4" s="45"/>
      <c r="C4" s="45"/>
      <c r="D4" s="45"/>
    </row>
    <row r="5" spans="1:16" x14ac:dyDescent="0.25">
      <c r="A5" s="3"/>
      <c r="B5" s="4"/>
      <c r="C5" s="33"/>
      <c r="D5" s="4"/>
    </row>
    <row r="6" spans="1:16" x14ac:dyDescent="0.25">
      <c r="A6" s="46" t="s">
        <v>46</v>
      </c>
      <c r="B6" s="46"/>
      <c r="C6" s="46"/>
      <c r="D6" s="46"/>
    </row>
    <row r="7" spans="1:16" x14ac:dyDescent="0.25">
      <c r="A7" s="3"/>
      <c r="B7" s="5"/>
      <c r="C7" s="34"/>
      <c r="D7" s="5"/>
    </row>
    <row r="8" spans="1:16" x14ac:dyDescent="0.25">
      <c r="A8" s="1"/>
      <c r="B8" s="1"/>
      <c r="C8" s="32"/>
      <c r="D8" s="1"/>
    </row>
    <row r="9" spans="1:16" ht="25.5" x14ac:dyDescent="0.25">
      <c r="A9" s="6" t="s">
        <v>0</v>
      </c>
      <c r="B9" s="7" t="s">
        <v>1</v>
      </c>
      <c r="C9" s="35" t="s">
        <v>50</v>
      </c>
      <c r="D9" s="7" t="s">
        <v>47</v>
      </c>
    </row>
    <row r="10" spans="1:16" x14ac:dyDescent="0.25">
      <c r="A10" s="8" t="s">
        <v>2</v>
      </c>
      <c r="B10" s="9"/>
      <c r="C10" s="36"/>
      <c r="D10" s="9"/>
    </row>
    <row r="11" spans="1:16" x14ac:dyDescent="0.25">
      <c r="A11" s="10"/>
      <c r="B11" s="11"/>
      <c r="C11" s="37"/>
      <c r="D11" s="11"/>
    </row>
    <row r="12" spans="1:16" x14ac:dyDescent="0.25">
      <c r="A12" s="12" t="s">
        <v>41</v>
      </c>
      <c r="B12" s="11">
        <v>521884.42</v>
      </c>
      <c r="C12" s="30">
        <v>178293.75</v>
      </c>
      <c r="D12" s="13">
        <f>(C12-B12)/B12</f>
        <v>-0.6583654480430744</v>
      </c>
    </row>
    <row r="13" spans="1:16" x14ac:dyDescent="0.25">
      <c r="A13" s="12" t="s">
        <v>42</v>
      </c>
      <c r="B13" s="11">
        <v>178382.05</v>
      </c>
      <c r="C13" s="30">
        <v>251687.45000000004</v>
      </c>
      <c r="D13" s="13">
        <f t="shared" ref="D13:D19" si="0">(C13-B13)/B13</f>
        <v>0.41094605651185229</v>
      </c>
    </row>
    <row r="14" spans="1:16" x14ac:dyDescent="0.25">
      <c r="A14" s="12" t="s">
        <v>3</v>
      </c>
      <c r="B14" s="14">
        <v>1438397.4399999999</v>
      </c>
      <c r="C14" s="38">
        <v>434642.69999999995</v>
      </c>
      <c r="D14" s="13">
        <f t="shared" si="0"/>
        <v>-0.69782850837109389</v>
      </c>
    </row>
    <row r="15" spans="1:16" x14ac:dyDescent="0.25">
      <c r="A15" s="12" t="s">
        <v>48</v>
      </c>
      <c r="B15" s="11">
        <v>64967.350000000006</v>
      </c>
      <c r="C15" s="37">
        <v>87436.08</v>
      </c>
      <c r="D15" s="13">
        <f t="shared" si="0"/>
        <v>0.34584649058334677</v>
      </c>
    </row>
    <row r="16" spans="1:16" x14ac:dyDescent="0.25">
      <c r="A16" s="12" t="s">
        <v>4</v>
      </c>
      <c r="B16" s="11">
        <v>667444.13</v>
      </c>
      <c r="C16" s="37">
        <v>397353.1</v>
      </c>
      <c r="D16" s="13">
        <f t="shared" si="0"/>
        <v>-0.40466462713515816</v>
      </c>
    </row>
    <row r="17" spans="1:4" x14ac:dyDescent="0.25">
      <c r="A17" s="12" t="s">
        <v>5</v>
      </c>
      <c r="B17" s="11">
        <v>1363726.9978725514</v>
      </c>
      <c r="C17" s="37">
        <v>1654198</v>
      </c>
      <c r="D17" s="13">
        <f t="shared" si="0"/>
        <v>0.21299791129792889</v>
      </c>
    </row>
    <row r="18" spans="1:4" x14ac:dyDescent="0.25">
      <c r="A18" s="12"/>
      <c r="B18" s="11"/>
      <c r="C18" s="37"/>
      <c r="D18" s="13"/>
    </row>
    <row r="19" spans="1:4" x14ac:dyDescent="0.25">
      <c r="A19" s="15" t="s">
        <v>6</v>
      </c>
      <c r="B19" s="16">
        <f>SUM(B12:B18)</f>
        <v>4234802.3878725516</v>
      </c>
      <c r="C19" s="39">
        <f>SUM(C12:C18)</f>
        <v>3003611.08</v>
      </c>
      <c r="D19" s="13">
        <f t="shared" si="0"/>
        <v>-0.29073170247527613</v>
      </c>
    </row>
    <row r="20" spans="1:4" x14ac:dyDescent="0.25">
      <c r="A20" s="17"/>
      <c r="B20" s="11"/>
      <c r="C20" s="37"/>
      <c r="D20" s="13"/>
    </row>
    <row r="21" spans="1:4" x14ac:dyDescent="0.25">
      <c r="A21" s="15" t="s">
        <v>7</v>
      </c>
      <c r="B21" s="11"/>
      <c r="C21" s="37"/>
      <c r="D21" s="13"/>
    </row>
    <row r="22" spans="1:4" x14ac:dyDescent="0.25">
      <c r="A22" s="17"/>
      <c r="B22" s="11"/>
      <c r="C22" s="37"/>
      <c r="D22" s="13"/>
    </row>
    <row r="23" spans="1:4" x14ac:dyDescent="0.25">
      <c r="A23" s="18" t="s">
        <v>43</v>
      </c>
      <c r="B23" s="16">
        <v>26238.27</v>
      </c>
      <c r="C23" s="39">
        <v>27286.859999999993</v>
      </c>
      <c r="D23" s="13">
        <f t="shared" ref="D23:D41" si="1">(C23-B23)/B23</f>
        <v>3.9964143977479952E-2</v>
      </c>
    </row>
    <row r="24" spans="1:4" x14ac:dyDescent="0.25">
      <c r="A24" s="18" t="s">
        <v>44</v>
      </c>
      <c r="B24" s="16">
        <f>SUM(B25:B28)</f>
        <v>1885671.7793999997</v>
      </c>
      <c r="C24" s="39">
        <f>SUM(C25:C28)</f>
        <v>1916445.3399999996</v>
      </c>
      <c r="D24" s="13">
        <f t="shared" si="1"/>
        <v>1.6319680305016699E-2</v>
      </c>
    </row>
    <row r="25" spans="1:4" x14ac:dyDescent="0.25">
      <c r="A25" s="12" t="s">
        <v>8</v>
      </c>
      <c r="B25" s="19">
        <v>1283237.4499999997</v>
      </c>
      <c r="C25" s="40">
        <v>1296302.1299999999</v>
      </c>
      <c r="D25" s="13">
        <f t="shared" si="1"/>
        <v>1.0181030798314193E-2</v>
      </c>
    </row>
    <row r="26" spans="1:4" x14ac:dyDescent="0.25">
      <c r="A26" s="12" t="s">
        <v>9</v>
      </c>
      <c r="B26" s="19">
        <v>392751.78939999995</v>
      </c>
      <c r="C26" s="40">
        <v>397353.36999999994</v>
      </c>
      <c r="D26" s="13">
        <f t="shared" si="1"/>
        <v>1.1716256231524091E-2</v>
      </c>
    </row>
    <row r="27" spans="1:4" x14ac:dyDescent="0.25">
      <c r="A27" s="12" t="s">
        <v>10</v>
      </c>
      <c r="B27" s="19">
        <v>124432.10000000002</v>
      </c>
      <c r="C27" s="40">
        <v>120828.87</v>
      </c>
      <c r="D27" s="13">
        <f t="shared" si="1"/>
        <v>-2.8957399256301423E-2</v>
      </c>
    </row>
    <row r="28" spans="1:4" x14ac:dyDescent="0.25">
      <c r="A28" s="12" t="s">
        <v>11</v>
      </c>
      <c r="B28" s="19">
        <v>85250.44</v>
      </c>
      <c r="C28" s="40">
        <v>101960.97</v>
      </c>
      <c r="D28" s="13">
        <f t="shared" si="1"/>
        <v>0.1960169355137639</v>
      </c>
    </row>
    <row r="29" spans="1:4" x14ac:dyDescent="0.25">
      <c r="A29" s="12"/>
      <c r="B29" s="19"/>
      <c r="C29" s="40"/>
      <c r="D29" s="13"/>
    </row>
    <row r="30" spans="1:4" x14ac:dyDescent="0.25">
      <c r="A30" s="18" t="s">
        <v>12</v>
      </c>
      <c r="B30" s="20">
        <f>SUM(B31:B33)</f>
        <v>602445.03</v>
      </c>
      <c r="C30" s="41">
        <f>SUM(C31:C33)</f>
        <v>531474</v>
      </c>
      <c r="D30" s="13">
        <f t="shared" si="1"/>
        <v>-0.11780498878047019</v>
      </c>
    </row>
    <row r="31" spans="1:4" x14ac:dyDescent="0.25">
      <c r="A31" s="12" t="s">
        <v>13</v>
      </c>
      <c r="B31" s="19">
        <v>294670.88999999996</v>
      </c>
      <c r="C31" s="40">
        <v>248285.06999999998</v>
      </c>
      <c r="D31" s="13">
        <f t="shared" si="1"/>
        <v>-0.15741568500370018</v>
      </c>
    </row>
    <row r="32" spans="1:4" x14ac:dyDescent="0.25">
      <c r="A32" s="12" t="s">
        <v>14</v>
      </c>
      <c r="B32" s="19">
        <v>285289.14</v>
      </c>
      <c r="C32" s="40">
        <v>260525.12</v>
      </c>
      <c r="D32" s="13">
        <f t="shared" si="1"/>
        <v>-8.6803234080343947E-2</v>
      </c>
    </row>
    <row r="33" spans="1:4" x14ac:dyDescent="0.25">
      <c r="A33" s="12" t="s">
        <v>15</v>
      </c>
      <c r="B33" s="19">
        <v>22484.999999999996</v>
      </c>
      <c r="C33" s="40">
        <v>22663.81</v>
      </c>
      <c r="D33" s="13">
        <f t="shared" si="1"/>
        <v>7.9524127195910593E-3</v>
      </c>
    </row>
    <row r="34" spans="1:4" x14ac:dyDescent="0.25">
      <c r="A34" s="12"/>
      <c r="B34" s="19"/>
      <c r="C34" s="40"/>
      <c r="D34" s="13"/>
    </row>
    <row r="35" spans="1:4" x14ac:dyDescent="0.25">
      <c r="A35" s="18" t="s">
        <v>16</v>
      </c>
      <c r="B35" s="20">
        <v>0</v>
      </c>
      <c r="C35" s="41">
        <v>0</v>
      </c>
      <c r="D35" s="31">
        <v>0</v>
      </c>
    </row>
    <row r="36" spans="1:4" x14ac:dyDescent="0.25">
      <c r="A36" s="12" t="s">
        <v>17</v>
      </c>
      <c r="B36" s="19">
        <v>0</v>
      </c>
      <c r="C36" s="40">
        <v>0</v>
      </c>
      <c r="D36" s="31">
        <v>0</v>
      </c>
    </row>
    <row r="37" spans="1:4" x14ac:dyDescent="0.25">
      <c r="A37" s="12" t="s">
        <v>18</v>
      </c>
      <c r="B37" s="19">
        <v>0</v>
      </c>
      <c r="C37" s="40">
        <v>0</v>
      </c>
      <c r="D37" s="31">
        <v>0</v>
      </c>
    </row>
    <row r="38" spans="1:4" x14ac:dyDescent="0.25">
      <c r="A38" s="12" t="s">
        <v>19</v>
      </c>
      <c r="B38" s="19">
        <v>0</v>
      </c>
      <c r="C38" s="40">
        <v>0</v>
      </c>
      <c r="D38" s="31">
        <v>0</v>
      </c>
    </row>
    <row r="39" spans="1:4" x14ac:dyDescent="0.25">
      <c r="A39" s="12" t="s">
        <v>20</v>
      </c>
      <c r="B39" s="19">
        <v>0</v>
      </c>
      <c r="C39" s="40">
        <v>0</v>
      </c>
      <c r="D39" s="31">
        <v>0</v>
      </c>
    </row>
    <row r="40" spans="1:4" x14ac:dyDescent="0.25">
      <c r="A40" s="17"/>
      <c r="B40" s="19"/>
      <c r="C40" s="40"/>
      <c r="D40" s="13"/>
    </row>
    <row r="41" spans="1:4" x14ac:dyDescent="0.25">
      <c r="A41" s="15" t="s">
        <v>21</v>
      </c>
      <c r="B41" s="20">
        <f>B23+B24+B30</f>
        <v>2514355.0793999997</v>
      </c>
      <c r="C41" s="41">
        <f>C23+C24+C30</f>
        <v>2475206.1999999997</v>
      </c>
      <c r="D41" s="13">
        <f t="shared" si="1"/>
        <v>-1.5570147478669588E-2</v>
      </c>
    </row>
    <row r="42" spans="1:4" x14ac:dyDescent="0.25">
      <c r="A42" s="17"/>
      <c r="B42" s="11"/>
      <c r="C42" s="37"/>
      <c r="D42" s="13"/>
    </row>
    <row r="43" spans="1:4" x14ac:dyDescent="0.25">
      <c r="A43" s="15" t="s">
        <v>22</v>
      </c>
      <c r="B43" s="11"/>
      <c r="C43" s="37"/>
      <c r="D43" s="13"/>
    </row>
    <row r="44" spans="1:4" x14ac:dyDescent="0.25">
      <c r="A44" s="12" t="s">
        <v>23</v>
      </c>
      <c r="B44" s="20">
        <v>1783408.9999999993</v>
      </c>
      <c r="C44" s="41">
        <v>558244.01999999979</v>
      </c>
      <c r="D44" s="13">
        <f t="shared" ref="D44:D48" si="2">(C44-B44)/B44</f>
        <v>-0.68697925153456108</v>
      </c>
    </row>
    <row r="45" spans="1:4" x14ac:dyDescent="0.25">
      <c r="A45" s="12"/>
      <c r="B45" s="20"/>
      <c r="C45" s="41"/>
      <c r="D45" s="13"/>
    </row>
    <row r="46" spans="1:4" x14ac:dyDescent="0.25">
      <c r="A46" s="15" t="s">
        <v>24</v>
      </c>
      <c r="B46" s="20">
        <f>B44</f>
        <v>1783408.9999999993</v>
      </c>
      <c r="C46" s="41">
        <f>C44</f>
        <v>558244.01999999979</v>
      </c>
      <c r="D46" s="13">
        <f t="shared" si="2"/>
        <v>-0.68697925153456108</v>
      </c>
    </row>
    <row r="47" spans="1:4" x14ac:dyDescent="0.25">
      <c r="A47" s="17"/>
      <c r="B47" s="19"/>
      <c r="C47" s="40"/>
      <c r="D47" s="13"/>
    </row>
    <row r="48" spans="1:4" x14ac:dyDescent="0.25">
      <c r="A48" s="15" t="s">
        <v>25</v>
      </c>
      <c r="B48" s="20">
        <f>B19-B41-B46</f>
        <v>-62961.69152744743</v>
      </c>
      <c r="C48" s="41">
        <f>C19-C41-C46</f>
        <v>-29839.139999999432</v>
      </c>
      <c r="D48" s="13">
        <f t="shared" si="2"/>
        <v>-0.52607467690108989</v>
      </c>
    </row>
    <row r="49" spans="1:4" x14ac:dyDescent="0.25">
      <c r="A49" s="21"/>
      <c r="B49" s="22"/>
      <c r="C49" s="42"/>
      <c r="D49" s="23"/>
    </row>
    <row r="50" spans="1:4" ht="25.5" x14ac:dyDescent="0.25">
      <c r="A50" s="6" t="s">
        <v>0</v>
      </c>
      <c r="B50" s="7" t="str">
        <f>B9</f>
        <v>CONSUNTIVO 2019</v>
      </c>
      <c r="C50" s="35" t="str">
        <f>C9</f>
        <v>CONSUNTIVO 2020</v>
      </c>
      <c r="D50" s="7" t="s">
        <v>47</v>
      </c>
    </row>
    <row r="51" spans="1:4" x14ac:dyDescent="0.25">
      <c r="A51" s="15"/>
      <c r="B51" s="20"/>
      <c r="C51" s="41"/>
      <c r="D51" s="24"/>
    </row>
    <row r="52" spans="1:4" x14ac:dyDescent="0.25">
      <c r="A52" s="15"/>
      <c r="B52" s="20"/>
      <c r="C52" s="41"/>
      <c r="D52" s="24"/>
    </row>
    <row r="53" spans="1:4" x14ac:dyDescent="0.25">
      <c r="A53" s="17"/>
      <c r="B53" s="19"/>
      <c r="C53" s="40"/>
      <c r="D53" s="13"/>
    </row>
    <row r="54" spans="1:4" x14ac:dyDescent="0.25">
      <c r="A54" s="25" t="s">
        <v>26</v>
      </c>
      <c r="B54" s="19"/>
      <c r="C54" s="40"/>
      <c r="D54" s="13"/>
    </row>
    <row r="55" spans="1:4" x14ac:dyDescent="0.25">
      <c r="A55" s="17"/>
      <c r="B55" s="19"/>
      <c r="C55" s="40"/>
      <c r="D55" s="13"/>
    </row>
    <row r="56" spans="1:4" x14ac:dyDescent="0.25">
      <c r="A56" s="12" t="s">
        <v>27</v>
      </c>
      <c r="B56" s="19">
        <v>2012.73</v>
      </c>
      <c r="C56" s="40">
        <v>1465.37</v>
      </c>
      <c r="D56" s="13">
        <f t="shared" ref="D56:D58" si="3">(C56-B56)/B56</f>
        <v>-0.27194904433282163</v>
      </c>
    </row>
    <row r="57" spans="1:4" x14ac:dyDescent="0.25">
      <c r="A57" s="12" t="s">
        <v>28</v>
      </c>
      <c r="B57" s="19">
        <v>0</v>
      </c>
      <c r="C57" s="40">
        <v>0</v>
      </c>
      <c r="D57" s="31">
        <v>0</v>
      </c>
    </row>
    <row r="58" spans="1:4" x14ac:dyDescent="0.25">
      <c r="A58" s="15" t="s">
        <v>29</v>
      </c>
      <c r="B58" s="20">
        <f>B56-B57</f>
        <v>2012.73</v>
      </c>
      <c r="C58" s="41">
        <f>C56-C57</f>
        <v>1465.37</v>
      </c>
      <c r="D58" s="13">
        <f t="shared" si="3"/>
        <v>-0.27194904433282163</v>
      </c>
    </row>
    <row r="59" spans="1:4" x14ac:dyDescent="0.25">
      <c r="A59" s="17"/>
      <c r="B59" s="19"/>
      <c r="C59" s="40"/>
      <c r="D59" s="13"/>
    </row>
    <row r="60" spans="1:4" x14ac:dyDescent="0.25">
      <c r="A60" s="25" t="s">
        <v>30</v>
      </c>
      <c r="B60" s="19"/>
      <c r="C60" s="40"/>
      <c r="D60" s="13"/>
    </row>
    <row r="61" spans="1:4" x14ac:dyDescent="0.25">
      <c r="A61" s="17"/>
      <c r="B61" s="19"/>
      <c r="C61" s="40"/>
      <c r="D61" s="13"/>
    </row>
    <row r="62" spans="1:4" x14ac:dyDescent="0.25">
      <c r="A62" s="12" t="s">
        <v>31</v>
      </c>
      <c r="B62" s="19">
        <v>78853.079999999987</v>
      </c>
      <c r="C62" s="40">
        <v>47843.060000000005</v>
      </c>
      <c r="D62" s="13">
        <f t="shared" ref="D62:D64" si="4">(C62-B62)/B62</f>
        <v>-0.3932632688539241</v>
      </c>
    </row>
    <row r="63" spans="1:4" x14ac:dyDescent="0.25">
      <c r="A63" s="12" t="s">
        <v>32</v>
      </c>
      <c r="B63" s="19">
        <v>20944.91</v>
      </c>
      <c r="C63" s="40">
        <v>13667.290000000003</v>
      </c>
      <c r="D63" s="13">
        <f t="shared" si="4"/>
        <v>-0.34746484945507033</v>
      </c>
    </row>
    <row r="64" spans="1:4" x14ac:dyDescent="0.25">
      <c r="A64" s="15" t="s">
        <v>33</v>
      </c>
      <c r="B64" s="20">
        <f>B62-B63</f>
        <v>57908.169999999984</v>
      </c>
      <c r="C64" s="41">
        <f>C62-C63</f>
        <v>34175.770000000004</v>
      </c>
      <c r="D64" s="13">
        <f t="shared" si="4"/>
        <v>-0.40982818141205268</v>
      </c>
    </row>
    <row r="65" spans="1:4" x14ac:dyDescent="0.25">
      <c r="A65" s="17"/>
      <c r="B65" s="19"/>
      <c r="C65" s="40"/>
      <c r="D65" s="13"/>
    </row>
    <row r="66" spans="1:4" x14ac:dyDescent="0.25">
      <c r="A66" s="15" t="s">
        <v>34</v>
      </c>
      <c r="B66" s="19"/>
      <c r="C66" s="40"/>
      <c r="D66" s="13"/>
    </row>
    <row r="67" spans="1:4" x14ac:dyDescent="0.25">
      <c r="A67" s="15" t="s">
        <v>35</v>
      </c>
      <c r="B67" s="19"/>
      <c r="C67" s="40"/>
      <c r="D67" s="13"/>
    </row>
    <row r="68" spans="1:4" x14ac:dyDescent="0.25">
      <c r="A68" s="12" t="s">
        <v>36</v>
      </c>
      <c r="B68" s="19">
        <v>0</v>
      </c>
      <c r="C68" s="40">
        <v>0</v>
      </c>
      <c r="D68" s="31">
        <v>0</v>
      </c>
    </row>
    <row r="69" spans="1:4" x14ac:dyDescent="0.25">
      <c r="A69" s="12" t="s">
        <v>37</v>
      </c>
      <c r="B69" s="19">
        <v>0</v>
      </c>
      <c r="C69" s="40">
        <v>0</v>
      </c>
      <c r="D69" s="31">
        <v>0</v>
      </c>
    </row>
    <row r="70" spans="1:4" x14ac:dyDescent="0.25">
      <c r="A70" s="15" t="s">
        <v>38</v>
      </c>
      <c r="B70" s="19">
        <v>0</v>
      </c>
      <c r="C70" s="40">
        <v>0</v>
      </c>
      <c r="D70" s="31">
        <v>0</v>
      </c>
    </row>
    <row r="71" spans="1:4" x14ac:dyDescent="0.25">
      <c r="A71" s="26"/>
      <c r="B71" s="19"/>
      <c r="C71" s="40"/>
      <c r="D71" s="13"/>
    </row>
    <row r="72" spans="1:4" x14ac:dyDescent="0.25">
      <c r="A72" s="25" t="s">
        <v>39</v>
      </c>
      <c r="B72" s="20">
        <f>B48+B58+B64</f>
        <v>-3040.7915274474435</v>
      </c>
      <c r="C72" s="41">
        <f>C48+C58+C64</f>
        <v>5802.0000000005712</v>
      </c>
      <c r="D72" s="13">
        <f t="shared" ref="D72" si="5">(C72-B72)/B72</f>
        <v>-2.9080558294211611</v>
      </c>
    </row>
    <row r="73" spans="1:4" x14ac:dyDescent="0.25">
      <c r="A73" s="27" t="s">
        <v>40</v>
      </c>
      <c r="B73" s="28"/>
      <c r="C73" s="43"/>
      <c r="D73" s="29"/>
    </row>
  </sheetData>
  <mergeCells count="3">
    <mergeCell ref="A2:D2"/>
    <mergeCell ref="A4:D4"/>
    <mergeCell ref="A6:D6"/>
  </mergeCells>
  <pageMargins left="0.31496062992125984" right="0.11811023622047245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consuntivo 2020</vt:lpstr>
      <vt:lpstr>Foglio1</vt:lpstr>
      <vt:lpstr>'consuntivo 2020'!Area_stampa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Conti</dc:creator>
  <cp:lastModifiedBy>Carmine Franzosa</cp:lastModifiedBy>
  <cp:lastPrinted>2020-04-26T10:10:20Z</cp:lastPrinted>
  <dcterms:created xsi:type="dcterms:W3CDTF">2020-03-03T11:10:19Z</dcterms:created>
  <dcterms:modified xsi:type="dcterms:W3CDTF">2021-03-29T10:16:59Z</dcterms:modified>
</cp:coreProperties>
</file>